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45" windowWidth="7260" windowHeight="6345" activeTab="3"/>
  </bookViews>
  <sheets>
    <sheet name="BALANCE SHEET" sheetId="1" r:id="rId1"/>
    <sheet name="INCOME STA" sheetId="2" r:id="rId2"/>
    <sheet name="STAT OF EQUITY" sheetId="3" r:id="rId3"/>
    <sheet name="CASHFLOW" sheetId="4" r:id="rId4"/>
  </sheets>
  <definedNames>
    <definedName name="_xlnm.Print_Area" localSheetId="0">'BALANCE SHEET'!$A$1:$F$69</definedName>
    <definedName name="_xlnm.Print_Area" localSheetId="3">'CASHFLOW'!$A$1:$D$78</definedName>
    <definedName name="_xlnm.Print_Area" localSheetId="1">'INCOME STA'!$A:$J</definedName>
    <definedName name="_xlnm.Print_Area" localSheetId="2">'STAT OF EQUITY'!$A$1:$F$46</definedName>
  </definedNames>
  <calcPr fullCalcOnLoad="1"/>
</workbook>
</file>

<file path=xl/sharedStrings.xml><?xml version="1.0" encoding="utf-8"?>
<sst xmlns="http://schemas.openxmlformats.org/spreadsheetml/2006/main" count="190" uniqueCount="134">
  <si>
    <t>(INCORPORATED IN MALAYSIA)</t>
  </si>
  <si>
    <t>CURRENT</t>
  </si>
  <si>
    <t>CUMULATIVE</t>
  </si>
  <si>
    <t>RM'000</t>
  </si>
  <si>
    <t>`</t>
  </si>
  <si>
    <t>CONDENSED CONSOLIDATED BALANCE SHEET</t>
  </si>
  <si>
    <t>Inventories</t>
  </si>
  <si>
    <t>Cash and cash equivalents</t>
  </si>
  <si>
    <t>Share Capital</t>
  </si>
  <si>
    <t>Share Premium</t>
  </si>
  <si>
    <t>Total</t>
  </si>
  <si>
    <t>(COMPANY NO : 189740-X)</t>
  </si>
  <si>
    <t>(COMPANY NO: 189740-X)</t>
  </si>
  <si>
    <t>Retained Profits</t>
  </si>
  <si>
    <t>Changes in working capital:-</t>
  </si>
  <si>
    <t>Non-Distributable</t>
  </si>
  <si>
    <t>Distributable</t>
  </si>
  <si>
    <t>Tax paid</t>
  </si>
  <si>
    <t>Interest received</t>
  </si>
  <si>
    <t>Cash and cash equivalents carried forward</t>
  </si>
  <si>
    <t>Cash and bank balances</t>
  </si>
  <si>
    <t>Note:-</t>
  </si>
  <si>
    <t>Cash and cash equivalents brought forward</t>
  </si>
  <si>
    <t>CONDENSED CONSOLIDATED INCOME STATEMENT</t>
  </si>
  <si>
    <t>CONDENSED CONSOLIDATED STATEMENT OF CHANGES IN EQUITY</t>
  </si>
  <si>
    <t>CONDENSED CONSOLIDATED CASH FLOW STATEMENT</t>
  </si>
  <si>
    <t>Cash flows from investing activities</t>
  </si>
  <si>
    <t>Purchase of property, plant and equipment</t>
  </si>
  <si>
    <t>Proceeds from disposal of property, plant and equipment</t>
  </si>
  <si>
    <t>Cash flows from financing activities</t>
  </si>
  <si>
    <t>Cash and cash equivalents comprise the following:-</t>
  </si>
  <si>
    <t>Revenue</t>
  </si>
  <si>
    <t>UNAUDITED</t>
  </si>
  <si>
    <t>AUDITED</t>
  </si>
  <si>
    <t>(THE FIGURES HAVE NOT BEEN AUDITED)</t>
  </si>
  <si>
    <t xml:space="preserve">CORRESPONDING </t>
  </si>
  <si>
    <t>PRECEDING</t>
  </si>
  <si>
    <t>Prepaid lease payments</t>
  </si>
  <si>
    <t>Profit after tax</t>
  </si>
  <si>
    <t>Profit before tax</t>
  </si>
  <si>
    <t>Operating profit before working capital changes</t>
  </si>
  <si>
    <t>Current tax liabilities</t>
  </si>
  <si>
    <t>Current tax assets</t>
  </si>
  <si>
    <t>Balance as at 1 February 2008</t>
  </si>
  <si>
    <t>Reserve</t>
  </si>
  <si>
    <t>Adjustment arising from reverse acquisition</t>
  </si>
  <si>
    <t>Bank borrowings - secured</t>
  </si>
  <si>
    <t xml:space="preserve">Deferred tax liabilities </t>
  </si>
  <si>
    <t>Property, plant and equipment</t>
  </si>
  <si>
    <t>N/A</t>
  </si>
  <si>
    <t>Interest paid</t>
  </si>
  <si>
    <t>Bank overdrafts</t>
  </si>
  <si>
    <t>Balance as at 1 February 2007</t>
  </si>
  <si>
    <t>Trade and other receivables</t>
  </si>
  <si>
    <t>Trade and other payables</t>
  </si>
  <si>
    <t>Share capital</t>
  </si>
  <si>
    <t>Share premium</t>
  </si>
  <si>
    <t>Reverse acquisition reserve</t>
  </si>
  <si>
    <t>Retained profits</t>
  </si>
  <si>
    <t>Non-current assets</t>
  </si>
  <si>
    <t>Current assets</t>
  </si>
  <si>
    <t>Current liabilities</t>
  </si>
  <si>
    <t>Net current assets</t>
  </si>
  <si>
    <t>Non-current liabilities</t>
  </si>
  <si>
    <t>Net assets</t>
  </si>
  <si>
    <t>Financed by:-</t>
  </si>
  <si>
    <t>Shareholders' equity</t>
  </si>
  <si>
    <r>
      <t xml:space="preserve">31 JAN 2008 </t>
    </r>
    <r>
      <rPr>
        <b/>
        <vertAlign val="superscript"/>
        <sz val="10"/>
        <rFont val="Arial"/>
        <family val="2"/>
      </rPr>
      <t>(*)</t>
    </r>
  </si>
  <si>
    <t xml:space="preserve">        Non-cash items</t>
  </si>
  <si>
    <t xml:space="preserve">        Non-operating items</t>
  </si>
  <si>
    <t>Share issue expenses written-off</t>
  </si>
  <si>
    <t>Net assets per share (sen)</t>
  </si>
  <si>
    <t>Operating expenses</t>
  </si>
  <si>
    <t>Tax expense</t>
  </si>
  <si>
    <t>Other income</t>
  </si>
  <si>
    <t>Cash flows from operating activities</t>
  </si>
  <si>
    <t>Adjustments for:-</t>
  </si>
  <si>
    <t>Payables</t>
  </si>
  <si>
    <t>Finance costs</t>
  </si>
  <si>
    <t>* No comparative figures are presented following the reverse acquisition as explained in Note 1.2 to the interim financial report.</t>
  </si>
  <si>
    <t>Receivables</t>
  </si>
  <si>
    <t>- Diluted (sen)</t>
  </si>
  <si>
    <t>Earnings per share</t>
  </si>
  <si>
    <t>- Basic (sen)</t>
  </si>
  <si>
    <t>(#)</t>
  </si>
  <si>
    <t>The Condensed Consolidated Cash Flow Statement should be read in conjunction with the accompanying explanatory notes to the interim financial report.</t>
  </si>
  <si>
    <t>The Condensed Consolidated Statement of Changes in Equity should be read in conjunction with the accompanying explanatory notes to the interim financial report.</t>
  </si>
  <si>
    <t>Acquisition</t>
  </si>
  <si>
    <t>Reverse</t>
  </si>
  <si>
    <t>Total recognised income and expense</t>
  </si>
  <si>
    <t>The Condensed Consolidated Income Statement should be read in conjunction with the accompanying explanatory notes to the interim financial report.</t>
  </si>
  <si>
    <t>The Condensed Consolidated Balance Sheet should be read in conjunction with the accompanying explanatory notes to the interim financial report.</t>
  </si>
  <si>
    <t>Share issue expenses paid</t>
  </si>
  <si>
    <t>Net cash used in financing activities</t>
  </si>
  <si>
    <t>SUPPORTIVE INTERNATIONAL HOLDINGS BERHAD</t>
  </si>
  <si>
    <t>(FORMERLY KNOWN AS SDKM FIBRES, WIRES &amp; CABLES BERHAD)</t>
  </si>
  <si>
    <t>INDIVIDUAL QUARTER</t>
  </si>
  <si>
    <t xml:space="preserve">QUARTER ENDED </t>
  </si>
  <si>
    <t>QUARTER ENDED</t>
  </si>
  <si>
    <t>Short-term deposits with a licensed bank</t>
  </si>
  <si>
    <t>* The latest audited balance sheet of Supportive Technology Sdn Bhd ("Supportive Technology") as at 31 January 2008 has been presented as the comparative balance sheet following the reverse acquisition as explained in Note 1.2 to the interim financial report.</t>
  </si>
  <si>
    <t>CUMULATIVE PERIOD</t>
  </si>
  <si>
    <t># The net assets per share as at 31 January 2008 is calculated based on 178,000,000 ordinary shares of RM1 each in Supportive International Holdings Berhad (formerly known as SDKM Fibres, Wires &amp; Cables Berhad) issued in exchange of 1,666,665 ordinary shares of RM1.00 each in Supportive Technology following the reverse acquisition as explained in Note 1.2 to the interim financial report.</t>
  </si>
  <si>
    <t>Tax refunded</t>
  </si>
  <si>
    <t>Disposal of subsidiary, net of cash disposed of</t>
  </si>
  <si>
    <t>Cash generated from operations</t>
  </si>
  <si>
    <t>Net cash from operating activities</t>
  </si>
  <si>
    <t>AS AT 31 JANUARY 2009</t>
  </si>
  <si>
    <t>31 JAN 2009</t>
  </si>
  <si>
    <t>FOR THE QUARTER ENDED 31 JANUARY 2009</t>
  </si>
  <si>
    <t>Balance as at 31 January 2009</t>
  </si>
  <si>
    <t>Balance as at 31 January 2008</t>
  </si>
  <si>
    <t>Investment property</t>
  </si>
  <si>
    <t>Property development</t>
  </si>
  <si>
    <t>Net profit for the year</t>
  </si>
  <si>
    <t>CUMULATIVE YEAR ENDED 31 JANUARY 2009</t>
  </si>
  <si>
    <t xml:space="preserve">YEAR ENDED </t>
  </si>
  <si>
    <t>YEAR ENDED</t>
  </si>
  <si>
    <t>Repayment of hire purchase oligations</t>
  </si>
  <si>
    <t>Effect of exchange rate changes on cash and cash equivalents</t>
  </si>
  <si>
    <t>Land held for future development</t>
  </si>
  <si>
    <t>Negetive goodwill</t>
  </si>
  <si>
    <t xml:space="preserve">  recognised</t>
  </si>
  <si>
    <t>Acquisition of subsidiary, net of cash acquired</t>
  </si>
  <si>
    <t>FOR THE YEAR ENDED 31 JANUARY 2009</t>
  </si>
  <si>
    <t>#</t>
  </si>
  <si>
    <r>
      <t xml:space="preserve">31 JAN 2008 </t>
    </r>
    <r>
      <rPr>
        <b/>
        <vertAlign val="superscript"/>
        <sz val="10"/>
        <rFont val="Arial"/>
        <family val="2"/>
      </rPr>
      <t>(**)</t>
    </r>
  </si>
  <si>
    <t>CORRESPONDING PRECEDING YEAR ENDED 31 JANUARY 2008 *</t>
  </si>
  <si>
    <t>** The latest audited income statement of Supportive Technology Sdn Bhd ("Supportive Technology") for the financial year ended 31 January 2008 has been presented as the comparative income statement following the reverse acquisition as explained in Note 1.2 to the interim financial report.</t>
  </si>
  <si>
    <t>* The latest audited statement of changes in equity of Supportive Technology Sdn Bhd ("Supportive Technology") for the financial year ended 31 January 2008 has been presented as the comparative statement of changes in equity following the reverse acquisition as explained in Note 1.2 to the interim financial report.</t>
  </si>
  <si>
    <t>* The latest audited cash flow statement of Supportive Technology Sdn Bhd ("Supportive Technology") for the financial year ended 31 January 2008 has been presented as the comparative cash flow statement following the reverse acquisition as explained in Note 1.2 to the interim financial report.</t>
  </si>
  <si>
    <t># The earnings per share for the corresponding preceding year ended 31 January 2008 is calculated based on 178,000,000 ordinary shares of RM1 each in Supportive International Holdings Berhad (formerly known as SDKM Fibres, Wires &amp; Cables Berhad) issued in exchange of 1,666,665 ordinary shares of RM1.00 each in Supportive Technology following the reverse acquisition as explained in Note 1.2 to the interim financial report.</t>
  </si>
  <si>
    <t>Net cash used in investing activities</t>
  </si>
  <si>
    <t>Net (decrease)/increase in cash and cash equivalents</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</si>
</sst>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R&quot;#,##0_);\(&quot;R&quot;#,##0\)"/>
    <numFmt numFmtId="179" formatCode="&quot;R&quot;#,##0_);[Red]\(&quot;R&quot;#,##0\)"/>
    <numFmt numFmtId="180" formatCode="&quot;R&quot;#,##0.00_);\(&quot;R&quot;#,##0.00\)"/>
    <numFmt numFmtId="181" formatCode="&quot;R&quot;#,##0.00_);[Red]\(&quot;R&quot;#,##0.00\)"/>
    <numFmt numFmtId="182" formatCode="_(&quot;R&quot;* #,##0_);_(&quot;R&quot;* \(#,##0\);_(&quot;R&quot;* &quot;-&quot;_);_(@_)"/>
    <numFmt numFmtId="183" formatCode="_(&quot;R&quot;* #,##0.00_);_(&quot;R&quot;* \(#,##0.00\);_(&quot;R&quot;* &quot;-&quot;??_);_(@_)"/>
    <numFmt numFmtId="184" formatCode="&quot;￥&quot;#,##0;&quot;￥&quot;\-#,##0"/>
    <numFmt numFmtId="185" formatCode="&quot;￥&quot;#,##0;[Red]&quot;￥&quot;\-#,##0"/>
    <numFmt numFmtId="186" formatCode="&quot;￥&quot;#,##0.00;&quot;￥&quot;\-#,##0.00"/>
    <numFmt numFmtId="187" formatCode="&quot;￥&quot;#,##0.00;[Red]&quot;￥&quot;\-#,##0.00"/>
    <numFmt numFmtId="188" formatCode="_ &quot;￥&quot;* #,##0_ ;_ &quot;￥&quot;* \-#,##0_ ;_ &quot;￥&quot;* &quot;-&quot;_ ;_ @_ "/>
    <numFmt numFmtId="189" formatCode="_ * #,##0_ ;_ * \-#,##0_ ;_ * &quot;-&quot;_ ;_ @_ "/>
    <numFmt numFmtId="190" formatCode="_ &quot;￥&quot;* #,##0.00_ ;_ &quot;￥&quot;* \-#,##0.00_ ;_ &quot;￥&quot;* &quot;-&quot;??_ ;_ @_ "/>
    <numFmt numFmtId="191" formatCode="_ * #,##0.00_ ;_ * \-#,##0.00_ ;_ * &quot;-&quot;??_ ;_ @_ "/>
    <numFmt numFmtId="192" formatCode="_(* #,##0_);_(* \(#,##0\);_(* &quot;-&quot;??_);_(@_)"/>
    <numFmt numFmtId="193" formatCode="_(* #,##0.0_);_(* \(#,##0.0\);_(* &quot;-&quot;??_);_(@_)"/>
    <numFmt numFmtId="194" formatCode="0.0%"/>
    <numFmt numFmtId="195" formatCode="&quot;Yes&quot;;&quot;Yes&quot;;&quot;No&quot;"/>
    <numFmt numFmtId="196" formatCode="&quot;True&quot;;&quot;True&quot;;&quot;False&quot;"/>
    <numFmt numFmtId="197" formatCode="&quot;On&quot;;&quot;On&quot;;&quot;Off&quot;"/>
    <numFmt numFmtId="198" formatCode="[$€-2]\ #,##0.00_);[Red]\([$€-2]\ #,##0.00\)"/>
    <numFmt numFmtId="199" formatCode="0.0"/>
    <numFmt numFmtId="200" formatCode="#,##0.0"/>
    <numFmt numFmtId="201" formatCode="_(* #,##0.000_);_(* \(#,##0.000\);_(* &quot;-&quot;??_);_(@_)"/>
    <numFmt numFmtId="202" formatCode="_(* #,##0.000_);_(* \(#,##0.000\);_(* &quot;-&quot;???_);_(@_)"/>
    <numFmt numFmtId="203" formatCode="_-* #,##0.000_-;\-* #,##0.000_-;_-* &quot;-&quot;???_-;_-@_-"/>
    <numFmt numFmtId="204" formatCode="_(* #,##0.0000_);_(* \(#,##0.0000\);_(* &quot;-&quot;??_);_(@_)"/>
    <numFmt numFmtId="205" formatCode="_(* #,##0.00000_);_(* \(#,##0.00000\);_(* &quot;-&quot;??_);_(@_)"/>
  </numFmts>
  <fonts count="30">
    <font>
      <sz val="10"/>
      <name val="Arial"/>
      <family val="0"/>
    </font>
    <font>
      <b/>
      <sz val="12"/>
      <name val="Arial"/>
      <family val="2"/>
    </font>
    <font>
      <b/>
      <sz val="10"/>
      <name val="Arial"/>
      <family val="2"/>
    </font>
    <font>
      <sz val="11"/>
      <name val="Arial"/>
      <family val="2"/>
    </font>
    <font>
      <sz val="12"/>
      <name val="Arial"/>
      <family val="2"/>
    </font>
    <font>
      <b/>
      <u val="single"/>
      <sz val="10"/>
      <name val="Arial"/>
      <family val="2"/>
    </font>
    <font>
      <i/>
      <sz val="10"/>
      <color indexed="8"/>
      <name val="Arial"/>
      <family val="2"/>
    </font>
    <font>
      <u val="single"/>
      <sz val="10"/>
      <color indexed="12"/>
      <name val="Arial"/>
      <family val="2"/>
    </font>
    <font>
      <sz val="10"/>
      <color indexed="8"/>
      <name val="Arial"/>
      <family val="2"/>
    </font>
    <font>
      <u val="single"/>
      <sz val="10"/>
      <color indexed="36"/>
      <name val="Arial"/>
      <family val="2"/>
    </font>
    <font>
      <i/>
      <sz val="10"/>
      <name val="Arial"/>
      <family val="2"/>
    </font>
    <font>
      <b/>
      <vertAlign val="superscript"/>
      <sz val="10"/>
      <name val="Arial"/>
      <family val="2"/>
    </font>
    <font>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9"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7"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0" fillId="0" borderId="0">
      <alignment/>
      <protection/>
    </xf>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94">
    <xf numFmtId="0" fontId="0" fillId="0" borderId="0" xfId="0" applyAlignment="1">
      <alignment/>
    </xf>
    <xf numFmtId="0" fontId="1" fillId="0" borderId="0" xfId="0" applyFont="1" applyAlignment="1">
      <alignment/>
    </xf>
    <xf numFmtId="0" fontId="2" fillId="0" borderId="0" xfId="0" applyFont="1" applyAlignment="1">
      <alignment/>
    </xf>
    <xf numFmtId="3" fontId="0" fillId="0" borderId="0" xfId="0" applyNumberFormat="1" applyAlignment="1">
      <alignment/>
    </xf>
    <xf numFmtId="0" fontId="0" fillId="0" borderId="0" xfId="0" applyAlignment="1">
      <alignment horizontal="center"/>
    </xf>
    <xf numFmtId="192" fontId="0" fillId="0" borderId="0" xfId="42" applyNumberFormat="1" applyFont="1" applyAlignment="1">
      <alignment/>
    </xf>
    <xf numFmtId="192" fontId="0" fillId="0" borderId="10" xfId="42" applyNumberFormat="1" applyFont="1" applyBorder="1" applyAlignment="1">
      <alignment/>
    </xf>
    <xf numFmtId="192" fontId="0" fillId="0" borderId="11" xfId="42" applyNumberFormat="1" applyFont="1" applyBorder="1" applyAlignment="1">
      <alignment/>
    </xf>
    <xf numFmtId="192" fontId="0" fillId="0" borderId="12" xfId="42" applyNumberFormat="1" applyFont="1" applyBorder="1" applyAlignment="1">
      <alignment/>
    </xf>
    <xf numFmtId="192" fontId="0" fillId="0" borderId="13" xfId="42" applyNumberFormat="1" applyFont="1" applyBorder="1" applyAlignment="1">
      <alignment/>
    </xf>
    <xf numFmtId="0" fontId="2" fillId="0" borderId="0" xfId="0" applyFont="1" applyAlignment="1">
      <alignment horizontal="right"/>
    </xf>
    <xf numFmtId="0" fontId="2" fillId="0" borderId="0" xfId="0" applyFont="1" applyBorder="1" applyAlignment="1">
      <alignment/>
    </xf>
    <xf numFmtId="0" fontId="0" fillId="0" borderId="0" xfId="0" applyBorder="1" applyAlignment="1">
      <alignment/>
    </xf>
    <xf numFmtId="192" fontId="0" fillId="0" borderId="14" xfId="42" applyNumberFormat="1" applyFont="1" applyBorder="1" applyAlignment="1">
      <alignment/>
    </xf>
    <xf numFmtId="0" fontId="0" fillId="0" borderId="0" xfId="0" applyFont="1" applyAlignment="1">
      <alignment/>
    </xf>
    <xf numFmtId="2" fontId="0" fillId="0" borderId="0" xfId="0" applyNumberFormat="1" applyAlignment="1">
      <alignment/>
    </xf>
    <xf numFmtId="0" fontId="2" fillId="0" borderId="0" xfId="0" applyFont="1" applyAlignment="1">
      <alignment horizontal="center"/>
    </xf>
    <xf numFmtId="192" fontId="0" fillId="0" borderId="0" xfId="42" applyNumberFormat="1" applyFont="1" applyBorder="1" applyAlignment="1">
      <alignment/>
    </xf>
    <xf numFmtId="15" fontId="2" fillId="0" borderId="0" xfId="0" applyNumberFormat="1" applyFont="1" applyAlignment="1">
      <alignment/>
    </xf>
    <xf numFmtId="0" fontId="2" fillId="0" borderId="0" xfId="0" applyNumberFormat="1" applyFont="1" applyAlignment="1">
      <alignment horizontal="center"/>
    </xf>
    <xf numFmtId="15" fontId="2" fillId="0" borderId="0" xfId="0" applyNumberFormat="1" applyFont="1" applyAlignment="1" quotePrefix="1">
      <alignment horizontal="center"/>
    </xf>
    <xf numFmtId="0" fontId="5" fillId="0" borderId="0" xfId="0" applyFont="1" applyAlignment="1">
      <alignment horizontal="center"/>
    </xf>
    <xf numFmtId="0" fontId="2" fillId="0" borderId="0" xfId="0" applyFont="1" applyAlignment="1" quotePrefix="1">
      <alignment horizontal="center"/>
    </xf>
    <xf numFmtId="15" fontId="2" fillId="0" borderId="0" xfId="0" applyNumberFormat="1" applyFont="1" applyAlignment="1">
      <alignment horizontal="center"/>
    </xf>
    <xf numFmtId="192" fontId="0" fillId="0" borderId="12" xfId="42" applyNumberFormat="1" applyFont="1" applyFill="1" applyBorder="1" applyAlignment="1">
      <alignment/>
    </xf>
    <xf numFmtId="4" fontId="0" fillId="0" borderId="0" xfId="0" applyNumberFormat="1" applyAlignment="1">
      <alignment/>
    </xf>
    <xf numFmtId="16" fontId="2" fillId="0" borderId="0" xfId="0" applyNumberFormat="1" applyFont="1" applyAlignment="1" quotePrefix="1">
      <alignment horizontal="center"/>
    </xf>
    <xf numFmtId="0" fontId="6" fillId="0" borderId="0" xfId="0" applyFont="1" applyAlignment="1">
      <alignment/>
    </xf>
    <xf numFmtId="192" fontId="1" fillId="0" borderId="0" xfId="42" applyNumberFormat="1" applyFont="1" applyAlignment="1">
      <alignment/>
    </xf>
    <xf numFmtId="192" fontId="0" fillId="0" borderId="0" xfId="0" applyNumberFormat="1" applyAlignment="1">
      <alignment/>
    </xf>
    <xf numFmtId="192" fontId="0" fillId="0" borderId="0" xfId="42" applyNumberFormat="1" applyFont="1" applyFill="1" applyAlignment="1">
      <alignment/>
    </xf>
    <xf numFmtId="0" fontId="0" fillId="0" borderId="0" xfId="0" applyFill="1" applyAlignment="1">
      <alignment/>
    </xf>
    <xf numFmtId="0" fontId="4" fillId="0" borderId="0" xfId="0" applyFont="1" applyAlignment="1">
      <alignment horizontal="right"/>
    </xf>
    <xf numFmtId="0" fontId="0" fillId="0" borderId="0" xfId="0" applyFont="1" applyAlignment="1">
      <alignment/>
    </xf>
    <xf numFmtId="192" fontId="0" fillId="0" borderId="15" xfId="42" applyNumberFormat="1" applyFont="1" applyBorder="1" applyAlignment="1">
      <alignment/>
    </xf>
    <xf numFmtId="192" fontId="0" fillId="0" borderId="0" xfId="42" applyNumberFormat="1" applyFont="1" applyAlignment="1">
      <alignment/>
    </xf>
    <xf numFmtId="192" fontId="3" fillId="0" borderId="0" xfId="42" applyNumberFormat="1" applyFont="1" applyAlignment="1">
      <alignment/>
    </xf>
    <xf numFmtId="192" fontId="3" fillId="0" borderId="0" xfId="42" applyNumberFormat="1" applyFont="1" applyAlignment="1">
      <alignment/>
    </xf>
    <xf numFmtId="192" fontId="3" fillId="0" borderId="0" xfId="42" applyNumberFormat="1" applyFont="1" applyAlignment="1">
      <alignment/>
    </xf>
    <xf numFmtId="43" fontId="3" fillId="0" borderId="0" xfId="42" applyFont="1" applyAlignment="1">
      <alignment/>
    </xf>
    <xf numFmtId="43" fontId="0" fillId="0" borderId="0" xfId="42" applyFont="1" applyAlignment="1">
      <alignment/>
    </xf>
    <xf numFmtId="43" fontId="3" fillId="0" borderId="0" xfId="42" applyFont="1" applyAlignment="1">
      <alignment/>
    </xf>
    <xf numFmtId="43" fontId="0" fillId="0" borderId="0" xfId="42" applyFont="1" applyAlignment="1">
      <alignment/>
    </xf>
    <xf numFmtId="0" fontId="3" fillId="0" borderId="0" xfId="0" applyFont="1" applyAlignment="1">
      <alignment/>
    </xf>
    <xf numFmtId="0" fontId="3" fillId="0" borderId="0" xfId="0" applyFont="1" applyAlignment="1">
      <alignment/>
    </xf>
    <xf numFmtId="0" fontId="0" fillId="0" borderId="0" xfId="0" applyNumberFormat="1" applyFont="1" applyAlignment="1">
      <alignment/>
    </xf>
    <xf numFmtId="0" fontId="5" fillId="0" borderId="0" xfId="0" applyNumberFormat="1" applyFont="1" applyAlignment="1">
      <alignment horizontal="center"/>
    </xf>
    <xf numFmtId="0" fontId="2" fillId="0" borderId="0" xfId="0" applyNumberFormat="1" applyFont="1" applyAlignment="1">
      <alignment/>
    </xf>
    <xf numFmtId="192" fontId="0" fillId="0" borderId="0" xfId="42" applyNumberFormat="1" applyFont="1" applyFill="1" applyAlignment="1">
      <alignment/>
    </xf>
    <xf numFmtId="192" fontId="0" fillId="0" borderId="0" xfId="42" applyNumberFormat="1" applyFont="1" applyAlignment="1">
      <alignment/>
    </xf>
    <xf numFmtId="0" fontId="0" fillId="0" borderId="0" xfId="0" applyNumberFormat="1" applyFont="1" applyFill="1" applyAlignment="1">
      <alignment/>
    </xf>
    <xf numFmtId="192" fontId="0" fillId="0" borderId="10" xfId="42" applyNumberFormat="1" applyFont="1" applyBorder="1" applyAlignment="1">
      <alignment/>
    </xf>
    <xf numFmtId="192" fontId="0" fillId="0" borderId="0" xfId="42" applyNumberFormat="1" applyFont="1" applyBorder="1" applyAlignment="1">
      <alignment/>
    </xf>
    <xf numFmtId="192" fontId="0" fillId="0" borderId="0" xfId="42" applyNumberFormat="1" applyFont="1" applyAlignment="1">
      <alignment horizontal="right"/>
    </xf>
    <xf numFmtId="205" fontId="0" fillId="0" borderId="0" xfId="42" applyNumberFormat="1" applyFont="1" applyAlignment="1">
      <alignment/>
    </xf>
    <xf numFmtId="0" fontId="10" fillId="0" borderId="0" xfId="0" applyFont="1" applyAlignment="1">
      <alignment/>
    </xf>
    <xf numFmtId="192" fontId="0" fillId="0" borderId="0" xfId="42" applyNumberFormat="1" applyFont="1" applyBorder="1" applyAlignment="1">
      <alignment horizontal="center"/>
    </xf>
    <xf numFmtId="192" fontId="0" fillId="0" borderId="15" xfId="42" applyNumberFormat="1" applyFont="1" applyBorder="1" applyAlignment="1">
      <alignment/>
    </xf>
    <xf numFmtId="0" fontId="2" fillId="0" borderId="0" xfId="0" applyFont="1" applyAlignment="1">
      <alignment horizontal="left"/>
    </xf>
    <xf numFmtId="0" fontId="0" fillId="0" borderId="0" xfId="57" applyFont="1" applyFill="1">
      <alignment/>
      <protection/>
    </xf>
    <xf numFmtId="43" fontId="8" fillId="0" borderId="16" xfId="42" applyFont="1" applyBorder="1" applyAlignment="1" applyProtection="1">
      <alignment/>
      <protection/>
    </xf>
    <xf numFmtId="43" fontId="0" fillId="0" borderId="0" xfId="42" applyFont="1" applyAlignment="1">
      <alignment/>
    </xf>
    <xf numFmtId="0" fontId="2" fillId="0" borderId="14" xfId="0" applyFont="1" applyBorder="1" applyAlignment="1">
      <alignment horizontal="center"/>
    </xf>
    <xf numFmtId="0" fontId="0" fillId="0" borderId="0" xfId="0" applyFont="1" applyAlignment="1" quotePrefix="1">
      <alignment/>
    </xf>
    <xf numFmtId="0" fontId="12" fillId="0" borderId="0" xfId="0" applyFont="1" applyAlignment="1">
      <alignment/>
    </xf>
    <xf numFmtId="192" fontId="0" fillId="0" borderId="0" xfId="42" applyNumberFormat="1" applyFont="1" applyFill="1" applyAlignment="1">
      <alignment horizontal="right"/>
    </xf>
    <xf numFmtId="192" fontId="0" fillId="0" borderId="0" xfId="42" applyNumberFormat="1" applyFont="1" applyBorder="1" applyAlignment="1">
      <alignment horizontal="right"/>
    </xf>
    <xf numFmtId="192" fontId="0" fillId="0" borderId="0" xfId="42" applyNumberFormat="1" applyFont="1" applyAlignment="1">
      <alignment horizontal="right"/>
    </xf>
    <xf numFmtId="192" fontId="0" fillId="0" borderId="15" xfId="42" applyNumberFormat="1" applyFont="1" applyBorder="1" applyAlignment="1">
      <alignment horizontal="right"/>
    </xf>
    <xf numFmtId="192" fontId="0" fillId="0" borderId="17" xfId="42" applyNumberFormat="1" applyFont="1" applyBorder="1" applyAlignment="1">
      <alignment/>
    </xf>
    <xf numFmtId="192" fontId="0" fillId="0" borderId="18" xfId="42" applyNumberFormat="1" applyFont="1" applyBorder="1" applyAlignment="1">
      <alignment/>
    </xf>
    <xf numFmtId="192" fontId="0" fillId="0" borderId="19" xfId="42" applyNumberFormat="1" applyFont="1" applyBorder="1" applyAlignment="1">
      <alignment/>
    </xf>
    <xf numFmtId="192" fontId="0" fillId="0" borderId="20" xfId="42" applyNumberFormat="1" applyFont="1" applyBorder="1" applyAlignment="1">
      <alignment/>
    </xf>
    <xf numFmtId="192" fontId="0" fillId="0" borderId="0" xfId="42" applyNumberFormat="1" applyFont="1" applyFill="1" applyBorder="1" applyAlignment="1">
      <alignment/>
    </xf>
    <xf numFmtId="192" fontId="0" fillId="0" borderId="21" xfId="42" applyNumberFormat="1" applyFont="1" applyBorder="1" applyAlignment="1">
      <alignment/>
    </xf>
    <xf numFmtId="192" fontId="0" fillId="0" borderId="14" xfId="42" applyNumberFormat="1" applyFont="1" applyFill="1" applyBorder="1" applyAlignment="1">
      <alignment/>
    </xf>
    <xf numFmtId="192" fontId="0" fillId="0" borderId="22" xfId="42" applyNumberFormat="1" applyFont="1" applyBorder="1" applyAlignment="1">
      <alignment/>
    </xf>
    <xf numFmtId="192" fontId="0" fillId="0" borderId="0" xfId="42" applyNumberFormat="1" applyFont="1" applyBorder="1" applyAlignment="1">
      <alignment horizontal="right"/>
    </xf>
    <xf numFmtId="192" fontId="0" fillId="0" borderId="14" xfId="42" applyNumberFormat="1" applyFont="1" applyBorder="1" applyAlignment="1">
      <alignment horizontal="right"/>
    </xf>
    <xf numFmtId="2" fontId="0" fillId="0" borderId="16" xfId="0" applyNumberFormat="1" applyBorder="1" applyAlignment="1">
      <alignment/>
    </xf>
    <xf numFmtId="2" fontId="0" fillId="0" borderId="0" xfId="0" applyNumberFormat="1" applyAlignment="1">
      <alignment horizontal="right"/>
    </xf>
    <xf numFmtId="2" fontId="0" fillId="0" borderId="16" xfId="0" applyNumberFormat="1" applyBorder="1" applyAlignment="1">
      <alignment horizontal="right"/>
    </xf>
    <xf numFmtId="0" fontId="0" fillId="0" borderId="0" xfId="0" applyNumberFormat="1" applyFont="1" applyAlignment="1">
      <alignment/>
    </xf>
    <xf numFmtId="0" fontId="0" fillId="0" borderId="0" xfId="0" applyAlignment="1">
      <alignment/>
    </xf>
    <xf numFmtId="0" fontId="10" fillId="0" borderId="0" xfId="0" applyFont="1" applyAlignment="1">
      <alignment horizontal="justify" vertical="top"/>
    </xf>
    <xf numFmtId="0" fontId="0" fillId="0" borderId="0" xfId="0" applyAlignment="1">
      <alignment horizontal="justify" vertical="top"/>
    </xf>
    <xf numFmtId="0" fontId="0" fillId="0" borderId="0" xfId="0" applyAlignment="1">
      <alignment/>
    </xf>
    <xf numFmtId="0" fontId="5" fillId="0" borderId="0" xfId="0" applyFont="1" applyAlignment="1">
      <alignment horizontal="center"/>
    </xf>
    <xf numFmtId="0" fontId="2" fillId="0" borderId="14" xfId="0" applyFont="1" applyBorder="1" applyAlignment="1">
      <alignment horizontal="center"/>
    </xf>
    <xf numFmtId="0" fontId="6" fillId="0" borderId="0" xfId="0" applyFont="1" applyAlignment="1">
      <alignment horizontal="justify" vertical="top"/>
    </xf>
    <xf numFmtId="192" fontId="0" fillId="0" borderId="23" xfId="42" applyNumberFormat="1" applyFont="1" applyBorder="1" applyAlignment="1">
      <alignment/>
    </xf>
    <xf numFmtId="0" fontId="0" fillId="0" borderId="0" xfId="0" applyAlignment="1">
      <alignment vertical="top"/>
    </xf>
    <xf numFmtId="0" fontId="10" fillId="0" borderId="0" xfId="0" applyFont="1" applyAlignment="1">
      <alignment horizontal="justify" vertical="justify"/>
    </xf>
    <xf numFmtId="0" fontId="0" fillId="0" borderId="0" xfId="0"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eehup31.3.2008QR(final-20.5.2008)"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69"/>
  <sheetViews>
    <sheetView zoomScalePageLayoutView="0" workbookViewId="0" topLeftCell="A28">
      <selection activeCell="B35" sqref="B35"/>
    </sheetView>
  </sheetViews>
  <sheetFormatPr defaultColWidth="9.140625" defaultRowHeight="12.75"/>
  <cols>
    <col min="2" max="2" width="39.7109375" style="0" customWidth="1"/>
    <col min="3" max="3" width="15.7109375" style="0" customWidth="1"/>
    <col min="4" max="4" width="1.7109375" style="0" customWidth="1"/>
    <col min="5" max="5" width="15.7109375" style="0" customWidth="1"/>
    <col min="6" max="6" width="2.7109375" style="0" customWidth="1"/>
  </cols>
  <sheetData>
    <row r="1" ht="15.75">
      <c r="A1" s="1" t="s">
        <v>94</v>
      </c>
    </row>
    <row r="2" spans="1:5" ht="15">
      <c r="A2" s="2" t="s">
        <v>95</v>
      </c>
      <c r="E2" s="32"/>
    </row>
    <row r="3" ht="12.75">
      <c r="A3" s="2" t="s">
        <v>12</v>
      </c>
    </row>
    <row r="4" ht="12.75">
      <c r="A4" s="2" t="s">
        <v>0</v>
      </c>
    </row>
    <row r="6" ht="12.75">
      <c r="A6" s="2" t="s">
        <v>5</v>
      </c>
    </row>
    <row r="7" ht="12.75">
      <c r="A7" s="2" t="s">
        <v>107</v>
      </c>
    </row>
    <row r="8" ht="12.75">
      <c r="A8" s="2" t="s">
        <v>34</v>
      </c>
    </row>
    <row r="9" spans="1:5" ht="12.75">
      <c r="A9" s="2"/>
      <c r="C9" s="16"/>
      <c r="D9" s="4"/>
      <c r="E9" s="16"/>
    </row>
    <row r="10" spans="1:5" ht="12.75">
      <c r="A10" s="2"/>
      <c r="C10" s="16" t="s">
        <v>32</v>
      </c>
      <c r="D10" s="4"/>
      <c r="E10" s="16" t="s">
        <v>33</v>
      </c>
    </row>
    <row r="11" spans="3:5" ht="14.25">
      <c r="C11" s="20" t="s">
        <v>108</v>
      </c>
      <c r="D11" s="16"/>
      <c r="E11" s="20" t="s">
        <v>67</v>
      </c>
    </row>
    <row r="12" spans="3:5" ht="12.75">
      <c r="C12" s="16" t="s">
        <v>3</v>
      </c>
      <c r="D12" s="16"/>
      <c r="E12" s="16" t="s">
        <v>3</v>
      </c>
    </row>
    <row r="13" spans="3:5" ht="12.75">
      <c r="C13" s="10"/>
      <c r="D13" s="10"/>
      <c r="E13" s="22"/>
    </row>
    <row r="14" ht="12.75">
      <c r="A14" s="2" t="s">
        <v>59</v>
      </c>
    </row>
    <row r="15" spans="1:5" ht="12.75">
      <c r="A15" s="33" t="s">
        <v>48</v>
      </c>
      <c r="C15" s="5">
        <v>18599</v>
      </c>
      <c r="D15" s="5"/>
      <c r="E15" s="5">
        <v>19649</v>
      </c>
    </row>
    <row r="16" spans="1:5" ht="12.75">
      <c r="A16" s="33" t="s">
        <v>37</v>
      </c>
      <c r="C16" s="5">
        <v>2517</v>
      </c>
      <c r="D16" s="5"/>
      <c r="E16" s="5">
        <v>1828</v>
      </c>
    </row>
    <row r="17" spans="1:5" ht="12.75">
      <c r="A17" s="33" t="s">
        <v>112</v>
      </c>
      <c r="C17" s="5">
        <v>9189</v>
      </c>
      <c r="D17" s="5"/>
      <c r="E17" s="5">
        <v>0</v>
      </c>
    </row>
    <row r="18" spans="1:5" ht="12.75">
      <c r="A18" s="33" t="s">
        <v>120</v>
      </c>
      <c r="C18" s="5">
        <v>42910</v>
      </c>
      <c r="D18" s="5"/>
      <c r="E18" s="5">
        <v>0</v>
      </c>
    </row>
    <row r="19" spans="1:5" ht="12.75">
      <c r="A19" s="2"/>
      <c r="C19" s="13"/>
      <c r="D19" s="5"/>
      <c r="E19" s="13"/>
    </row>
    <row r="20" spans="1:5" ht="12.75">
      <c r="A20" s="2"/>
      <c r="C20" s="5">
        <f>SUM(C15:C19)</f>
        <v>73215</v>
      </c>
      <c r="D20" s="5"/>
      <c r="E20" s="5">
        <f>SUM(E15:E19)</f>
        <v>21477</v>
      </c>
    </row>
    <row r="21" spans="1:5" ht="12.75">
      <c r="A21" s="2"/>
      <c r="C21" s="5"/>
      <c r="D21" s="5"/>
      <c r="E21" s="5"/>
    </row>
    <row r="22" spans="1:5" ht="12.75">
      <c r="A22" s="2" t="s">
        <v>60</v>
      </c>
      <c r="C22" s="5"/>
      <c r="D22" s="5"/>
      <c r="E22" s="5"/>
    </row>
    <row r="23" spans="1:5" ht="12.75">
      <c r="A23" s="33" t="s">
        <v>113</v>
      </c>
      <c r="C23" s="7">
        <v>18389</v>
      </c>
      <c r="D23" s="17"/>
      <c r="E23" s="7">
        <v>0</v>
      </c>
    </row>
    <row r="24" spans="1:5" ht="12.75">
      <c r="A24" t="s">
        <v>6</v>
      </c>
      <c r="C24" s="8">
        <v>4860</v>
      </c>
      <c r="D24" s="17"/>
      <c r="E24" s="8">
        <v>3785</v>
      </c>
    </row>
    <row r="25" spans="1:5" ht="12.75">
      <c r="A25" t="s">
        <v>53</v>
      </c>
      <c r="C25" s="24">
        <v>5313</v>
      </c>
      <c r="D25" s="17"/>
      <c r="E25" s="24">
        <v>8118</v>
      </c>
    </row>
    <row r="26" spans="1:5" ht="12.75">
      <c r="A26" s="33" t="s">
        <v>42</v>
      </c>
      <c r="C26" s="24">
        <v>1202</v>
      </c>
      <c r="D26" s="17"/>
      <c r="E26" s="24">
        <v>0</v>
      </c>
    </row>
    <row r="27" spans="1:5" ht="12.75">
      <c r="A27" t="s">
        <v>7</v>
      </c>
      <c r="C27" s="8">
        <v>8914</v>
      </c>
      <c r="D27" s="17"/>
      <c r="E27" s="8">
        <v>11511</v>
      </c>
    </row>
    <row r="28" spans="3:5" ht="12.75">
      <c r="C28" s="90"/>
      <c r="D28" s="17"/>
      <c r="E28" s="90"/>
    </row>
    <row r="29" spans="3:5" ht="12.75">
      <c r="C29" s="90">
        <f>SUM(C23:C28)</f>
        <v>38678</v>
      </c>
      <c r="D29" s="5"/>
      <c r="E29" s="90">
        <f>SUM(E23:E28)</f>
        <v>23414</v>
      </c>
    </row>
    <row r="30" spans="1:5" ht="12.75">
      <c r="A30" s="2" t="s">
        <v>61</v>
      </c>
      <c r="C30" s="7"/>
      <c r="D30" s="5"/>
      <c r="E30" s="7"/>
    </row>
    <row r="31" spans="1:5" ht="12.75">
      <c r="A31" t="s">
        <v>54</v>
      </c>
      <c r="C31" s="8">
        <v>16770</v>
      </c>
      <c r="D31" s="5"/>
      <c r="E31" s="8">
        <v>12864</v>
      </c>
    </row>
    <row r="32" spans="1:7" ht="12.75">
      <c r="A32" t="s">
        <v>46</v>
      </c>
      <c r="C32" s="8">
        <v>2190</v>
      </c>
      <c r="D32" s="5"/>
      <c r="E32" s="8">
        <v>934</v>
      </c>
      <c r="G32" s="29"/>
    </row>
    <row r="33" spans="1:5" ht="12.75">
      <c r="A33" t="s">
        <v>41</v>
      </c>
      <c r="C33" s="8">
        <v>0</v>
      </c>
      <c r="D33" s="5"/>
      <c r="E33" s="8">
        <v>906</v>
      </c>
    </row>
    <row r="34" spans="3:5" ht="12.75">
      <c r="C34" s="8"/>
      <c r="D34" s="5"/>
      <c r="E34" s="8"/>
    </row>
    <row r="35" spans="3:5" ht="12.75">
      <c r="C35" s="9">
        <f>SUM(C31:C34)</f>
        <v>18960</v>
      </c>
      <c r="D35" s="5"/>
      <c r="E35" s="9">
        <f>SUM(E31:E34)</f>
        <v>14704</v>
      </c>
    </row>
    <row r="36" spans="3:5" ht="12.75">
      <c r="C36" s="5"/>
      <c r="D36" s="5"/>
      <c r="E36" s="5"/>
    </row>
    <row r="37" spans="1:5" ht="12.75">
      <c r="A37" s="2" t="s">
        <v>62</v>
      </c>
      <c r="C37" s="5">
        <f>+C29-C35</f>
        <v>19718</v>
      </c>
      <c r="D37" s="5"/>
      <c r="E37" s="5">
        <f>+E29-E35</f>
        <v>8710</v>
      </c>
    </row>
    <row r="38" spans="3:5" ht="12.75">
      <c r="C38" s="5"/>
      <c r="D38" s="5"/>
      <c r="E38" s="5"/>
    </row>
    <row r="39" spans="1:5" ht="12.75">
      <c r="A39" s="2" t="s">
        <v>63</v>
      </c>
      <c r="C39" s="5"/>
      <c r="D39" s="5"/>
      <c r="E39" s="5"/>
    </row>
    <row r="40" spans="1:5" ht="12.75">
      <c r="A40" s="33" t="s">
        <v>46</v>
      </c>
      <c r="C40" s="5">
        <v>19905</v>
      </c>
      <c r="D40" s="5"/>
      <c r="E40" s="5">
        <v>0</v>
      </c>
    </row>
    <row r="41" spans="1:6" ht="12.75">
      <c r="A41" t="s">
        <v>47</v>
      </c>
      <c r="C41" s="75">
        <v>6465</v>
      </c>
      <c r="D41" s="5"/>
      <c r="E41" s="13">
        <v>1834</v>
      </c>
      <c r="F41" s="29"/>
    </row>
    <row r="42" spans="3:6" ht="12.75">
      <c r="C42" s="30">
        <f>SUM(C40:C41)</f>
        <v>26370</v>
      </c>
      <c r="D42" s="5"/>
      <c r="E42" s="5">
        <f>SUM(E40:E41)</f>
        <v>1834</v>
      </c>
      <c r="F42" s="29"/>
    </row>
    <row r="43" spans="3:6" ht="12.75">
      <c r="C43" s="30"/>
      <c r="D43" s="5"/>
      <c r="E43" s="5"/>
      <c r="F43" s="29"/>
    </row>
    <row r="44" spans="1:5" ht="13.5" thickBot="1">
      <c r="A44" s="2" t="s">
        <v>64</v>
      </c>
      <c r="C44" s="34">
        <f>C20+C37-C42</f>
        <v>66563</v>
      </c>
      <c r="D44" s="5"/>
      <c r="E44" s="34">
        <f>E20+E37-E42</f>
        <v>28353</v>
      </c>
    </row>
    <row r="45" spans="3:5" ht="12.75">
      <c r="C45" s="5"/>
      <c r="D45" s="5"/>
      <c r="E45" s="5"/>
    </row>
    <row r="46" spans="1:5" ht="12.75">
      <c r="A46" s="2" t="s">
        <v>65</v>
      </c>
      <c r="C46" s="5"/>
      <c r="D46" s="5"/>
      <c r="E46" s="5"/>
    </row>
    <row r="47" spans="1:5" ht="12.75">
      <c r="A47" t="s">
        <v>55</v>
      </c>
      <c r="C47" s="5">
        <v>218488</v>
      </c>
      <c r="D47" s="5"/>
      <c r="E47" s="5">
        <v>1667</v>
      </c>
    </row>
    <row r="48" spans="1:5" ht="12.75">
      <c r="A48" s="33" t="s">
        <v>56</v>
      </c>
      <c r="C48" s="5">
        <v>1482</v>
      </c>
      <c r="D48" s="5"/>
      <c r="E48" s="5">
        <v>0</v>
      </c>
    </row>
    <row r="49" spans="1:5" ht="12.75">
      <c r="A49" s="33" t="s">
        <v>57</v>
      </c>
      <c r="C49" s="5">
        <v>-193196</v>
      </c>
      <c r="D49" s="5"/>
      <c r="E49" s="5">
        <v>0</v>
      </c>
    </row>
    <row r="50" spans="1:5" ht="12.75">
      <c r="A50" t="s">
        <v>58</v>
      </c>
      <c r="C50" s="5">
        <v>39789</v>
      </c>
      <c r="D50" s="5"/>
      <c r="E50" s="5">
        <v>26686</v>
      </c>
    </row>
    <row r="51" spans="3:5" ht="12.75">
      <c r="C51" s="5"/>
      <c r="D51" s="5"/>
      <c r="E51" s="5"/>
    </row>
    <row r="52" spans="1:5" ht="13.5" thickBot="1">
      <c r="A52" s="2" t="s">
        <v>66</v>
      </c>
      <c r="C52" s="34">
        <f>SUM(C47:C51)</f>
        <v>66563</v>
      </c>
      <c r="D52" s="5"/>
      <c r="E52" s="34">
        <f>SUM(E47:E51)</f>
        <v>28353</v>
      </c>
    </row>
    <row r="53" spans="3:5" ht="12.75">
      <c r="C53" s="5"/>
      <c r="D53" s="5"/>
      <c r="E53" s="5"/>
    </row>
    <row r="54" spans="1:6" ht="15" thickBot="1">
      <c r="A54" s="2" t="s">
        <v>71</v>
      </c>
      <c r="C54" s="60">
        <f>ROUND(C44/C47*100,2)</f>
        <v>30.47</v>
      </c>
      <c r="D54" s="61"/>
      <c r="E54" s="60">
        <v>15.93</v>
      </c>
      <c r="F54" s="64" t="s">
        <v>84</v>
      </c>
    </row>
    <row r="55" spans="3:5" ht="12.75">
      <c r="C55" s="25"/>
      <c r="D55" s="3"/>
      <c r="E55" s="25"/>
    </row>
    <row r="56" spans="1:5" ht="12.75">
      <c r="A56" s="55" t="s">
        <v>21</v>
      </c>
      <c r="C56" s="25"/>
      <c r="D56" s="3"/>
      <c r="E56" s="25"/>
    </row>
    <row r="57" spans="1:5" ht="12.75">
      <c r="A57" s="55"/>
      <c r="C57" s="25"/>
      <c r="D57" s="3"/>
      <c r="E57" s="25"/>
    </row>
    <row r="58" spans="1:5" ht="12.75">
      <c r="A58" s="84" t="s">
        <v>91</v>
      </c>
      <c r="B58" s="85"/>
      <c r="C58" s="85"/>
      <c r="D58" s="85"/>
      <c r="E58" s="85"/>
    </row>
    <row r="59" spans="1:5" ht="12.75">
      <c r="A59" s="85"/>
      <c r="B59" s="85"/>
      <c r="C59" s="85"/>
      <c r="D59" s="85"/>
      <c r="E59" s="85"/>
    </row>
    <row r="60" spans="1:5" ht="12.75">
      <c r="A60" s="55"/>
      <c r="C60" s="25"/>
      <c r="D60" s="3"/>
      <c r="E60" s="25"/>
    </row>
    <row r="61" spans="1:5" ht="12.75">
      <c r="A61" s="84" t="s">
        <v>100</v>
      </c>
      <c r="B61" s="85"/>
      <c r="C61" s="85"/>
      <c r="D61" s="85"/>
      <c r="E61" s="85"/>
    </row>
    <row r="62" spans="1:5" ht="12.75">
      <c r="A62" s="85"/>
      <c r="B62" s="85"/>
      <c r="C62" s="85"/>
      <c r="D62" s="85"/>
      <c r="E62" s="85"/>
    </row>
    <row r="63" spans="1:5" ht="12.75">
      <c r="A63" s="85"/>
      <c r="B63" s="85"/>
      <c r="C63" s="85"/>
      <c r="D63" s="85"/>
      <c r="E63" s="85"/>
    </row>
    <row r="65" spans="1:5" ht="12.75">
      <c r="A65" s="84" t="s">
        <v>102</v>
      </c>
      <c r="B65" s="85"/>
      <c r="C65" s="85"/>
      <c r="D65" s="85"/>
      <c r="E65" s="85"/>
    </row>
    <row r="66" spans="1:5" ht="12.75">
      <c r="A66" s="85"/>
      <c r="B66" s="85"/>
      <c r="C66" s="85"/>
      <c r="D66" s="85"/>
      <c r="E66" s="85"/>
    </row>
    <row r="67" spans="1:5" ht="12.75">
      <c r="A67" s="85"/>
      <c r="B67" s="85"/>
      <c r="C67" s="85"/>
      <c r="D67" s="85"/>
      <c r="E67" s="85"/>
    </row>
    <row r="68" spans="1:5" ht="12.75">
      <c r="A68" s="86"/>
      <c r="B68" s="86"/>
      <c r="C68" s="86"/>
      <c r="D68" s="86"/>
      <c r="E68" s="86"/>
    </row>
    <row r="69" spans="1:5" ht="12.75">
      <c r="A69" s="86"/>
      <c r="B69" s="86"/>
      <c r="C69" s="86"/>
      <c r="D69" s="86"/>
      <c r="E69" s="86"/>
    </row>
  </sheetData>
  <sheetProtection/>
  <mergeCells count="3">
    <mergeCell ref="A58:E59"/>
    <mergeCell ref="A61:E63"/>
    <mergeCell ref="A65:E69"/>
  </mergeCells>
  <printOptions/>
  <pageMargins left="0.984251968503937" right="0.2362204724409449" top="0.5118110236220472" bottom="0.5118110236220472" header="0.5118110236220472" footer="0.5118110236220472"/>
  <pageSetup fitToHeight="1" fitToWidth="1"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sheetPr>
    <pageSetUpPr fitToPage="1"/>
  </sheetPr>
  <dimension ref="A1:AF57"/>
  <sheetViews>
    <sheetView zoomScalePageLayoutView="0" workbookViewId="0" topLeftCell="A14">
      <selection activeCell="G36" sqref="G36"/>
    </sheetView>
  </sheetViews>
  <sheetFormatPr defaultColWidth="9.140625" defaultRowHeight="12.75"/>
  <cols>
    <col min="1" max="1" width="17.8515625" style="0" customWidth="1"/>
    <col min="2" max="2" width="2.00390625" style="0" customWidth="1"/>
    <col min="3" max="3" width="18.7109375" style="0" customWidth="1"/>
    <col min="4" max="4" width="1.7109375" style="0" customWidth="1"/>
    <col min="5" max="5" width="18.7109375" style="0" customWidth="1"/>
    <col min="6" max="6" width="1.7109375" style="0" customWidth="1"/>
    <col min="7" max="7" width="18.7109375" style="0" customWidth="1"/>
    <col min="8" max="8" width="1.7109375" style="0" customWidth="1"/>
    <col min="9" max="9" width="18.7109375" style="0" customWidth="1"/>
    <col min="10" max="10" width="2.7109375" style="0" customWidth="1"/>
  </cols>
  <sheetData>
    <row r="1" ht="15.75">
      <c r="A1" s="1" t="s">
        <v>94</v>
      </c>
    </row>
    <row r="2" spans="1:5" ht="15">
      <c r="A2" s="2" t="s">
        <v>95</v>
      </c>
      <c r="E2" s="32"/>
    </row>
    <row r="3" spans="1:5" ht="12.75">
      <c r="A3" s="2" t="s">
        <v>11</v>
      </c>
      <c r="C3" s="2"/>
      <c r="D3" s="2"/>
      <c r="E3" s="2"/>
    </row>
    <row r="4" spans="1:5" ht="12.75">
      <c r="A4" s="2" t="s">
        <v>0</v>
      </c>
      <c r="C4" s="2"/>
      <c r="D4" s="2"/>
      <c r="E4" s="2"/>
    </row>
    <row r="6" spans="1:6" ht="12.75">
      <c r="A6" s="11" t="s">
        <v>23</v>
      </c>
      <c r="B6" s="12"/>
      <c r="C6" s="12"/>
      <c r="D6" s="12"/>
      <c r="E6" s="12"/>
      <c r="F6" s="12"/>
    </row>
    <row r="7" ht="12.75">
      <c r="A7" s="2" t="s">
        <v>109</v>
      </c>
    </row>
    <row r="8" ht="12.75">
      <c r="A8" s="2" t="s">
        <v>34</v>
      </c>
    </row>
    <row r="9" ht="12.75">
      <c r="A9" s="2"/>
    </row>
    <row r="10" spans="1:9" ht="12.75">
      <c r="A10" s="2"/>
      <c r="C10" s="87" t="s">
        <v>96</v>
      </c>
      <c r="D10" s="87"/>
      <c r="E10" s="87"/>
      <c r="G10" s="87" t="s">
        <v>101</v>
      </c>
      <c r="H10" s="87"/>
      <c r="I10" s="87"/>
    </row>
    <row r="11" ht="12.75">
      <c r="A11" s="2"/>
    </row>
    <row r="12" spans="3:9" ht="12.75">
      <c r="C12" s="16"/>
      <c r="D12" s="16"/>
      <c r="E12" s="16" t="s">
        <v>35</v>
      </c>
      <c r="F12" s="16"/>
      <c r="G12" s="16"/>
      <c r="I12" s="16" t="s">
        <v>35</v>
      </c>
    </row>
    <row r="13" spans="3:9" ht="12.75">
      <c r="C13" s="16" t="s">
        <v>1</v>
      </c>
      <c r="D13" s="16"/>
      <c r="E13" s="16" t="s">
        <v>36</v>
      </c>
      <c r="F13" s="16"/>
      <c r="G13" s="16" t="s">
        <v>2</v>
      </c>
      <c r="I13" s="16" t="s">
        <v>36</v>
      </c>
    </row>
    <row r="14" spans="3:9" ht="12.75">
      <c r="C14" s="16" t="s">
        <v>97</v>
      </c>
      <c r="D14" s="26"/>
      <c r="E14" s="16" t="s">
        <v>98</v>
      </c>
      <c r="F14" s="16"/>
      <c r="G14" s="16" t="s">
        <v>116</v>
      </c>
      <c r="I14" s="16" t="s">
        <v>117</v>
      </c>
    </row>
    <row r="15" spans="3:9" ht="14.25">
      <c r="C15" s="26" t="s">
        <v>108</v>
      </c>
      <c r="E15" s="26" t="s">
        <v>67</v>
      </c>
      <c r="F15" s="16"/>
      <c r="G15" s="26" t="s">
        <v>108</v>
      </c>
      <c r="I15" s="26" t="s">
        <v>126</v>
      </c>
    </row>
    <row r="16" spans="3:9" ht="12.75">
      <c r="C16" s="16" t="s">
        <v>3</v>
      </c>
      <c r="E16" s="16" t="s">
        <v>3</v>
      </c>
      <c r="G16" s="16" t="s">
        <v>3</v>
      </c>
      <c r="I16" s="16" t="s">
        <v>3</v>
      </c>
    </row>
    <row r="19" spans="1:9" ht="12.75">
      <c r="A19" t="s">
        <v>31</v>
      </c>
      <c r="C19" s="5">
        <v>9561</v>
      </c>
      <c r="D19" s="5"/>
      <c r="E19" s="67" t="s">
        <v>49</v>
      </c>
      <c r="F19" s="5"/>
      <c r="G19" s="5">
        <v>90768</v>
      </c>
      <c r="I19" s="67">
        <v>86647</v>
      </c>
    </row>
    <row r="20" spans="3:9" ht="12.75">
      <c r="C20" s="5"/>
      <c r="D20" s="5"/>
      <c r="E20" s="67"/>
      <c r="F20" s="5"/>
      <c r="G20" s="5"/>
      <c r="I20" s="67"/>
    </row>
    <row r="21" spans="1:9" ht="12.75">
      <c r="A21" t="s">
        <v>74</v>
      </c>
      <c r="C21" s="17">
        <v>1359</v>
      </c>
      <c r="D21" s="17"/>
      <c r="E21" s="77" t="s">
        <v>49</v>
      </c>
      <c r="F21" s="5"/>
      <c r="G21" s="17">
        <v>3097</v>
      </c>
      <c r="I21" s="77">
        <v>723</v>
      </c>
    </row>
    <row r="22" spans="3:9" ht="12.75">
      <c r="C22" s="17"/>
      <c r="D22" s="17"/>
      <c r="E22" s="77"/>
      <c r="F22" s="5"/>
      <c r="G22" s="17"/>
      <c r="I22" s="77"/>
    </row>
    <row r="23" spans="1:9" ht="12.75">
      <c r="A23" t="s">
        <v>121</v>
      </c>
      <c r="C23" s="17"/>
      <c r="D23" s="17"/>
      <c r="E23" s="77"/>
      <c r="F23" s="5"/>
      <c r="G23" s="17"/>
      <c r="I23" s="77"/>
    </row>
    <row r="24" spans="1:9" ht="12.75">
      <c r="A24" t="s">
        <v>122</v>
      </c>
      <c r="C24" s="17">
        <v>9473</v>
      </c>
      <c r="D24" s="17"/>
      <c r="E24" s="77" t="s">
        <v>49</v>
      </c>
      <c r="F24" s="5"/>
      <c r="G24" s="17">
        <v>9473</v>
      </c>
      <c r="I24" s="77">
        <v>0</v>
      </c>
    </row>
    <row r="25" spans="3:9" ht="12.75">
      <c r="C25" s="5"/>
      <c r="D25" s="5"/>
      <c r="E25" s="67"/>
      <c r="F25" s="5"/>
      <c r="G25" s="5"/>
      <c r="I25" s="67"/>
    </row>
    <row r="26" spans="1:32" ht="12.75">
      <c r="A26" t="s">
        <v>72</v>
      </c>
      <c r="C26" s="5">
        <v>-11286</v>
      </c>
      <c r="D26" s="5"/>
      <c r="E26" s="67" t="s">
        <v>49</v>
      </c>
      <c r="F26" s="5"/>
      <c r="G26" s="5">
        <v>-89166</v>
      </c>
      <c r="I26" s="67">
        <v>-75428</v>
      </c>
      <c r="AF26" t="s">
        <v>4</v>
      </c>
    </row>
    <row r="27" spans="3:9" ht="12.75">
      <c r="C27" s="5"/>
      <c r="D27" s="5"/>
      <c r="E27" s="67"/>
      <c r="F27" s="5"/>
      <c r="G27" s="5"/>
      <c r="I27" s="67"/>
    </row>
    <row r="28" spans="1:9" ht="12.75">
      <c r="A28" t="s">
        <v>78</v>
      </c>
      <c r="C28" s="5">
        <v>-3</v>
      </c>
      <c r="D28" s="5"/>
      <c r="E28" s="67" t="s">
        <v>49</v>
      </c>
      <c r="F28" s="5"/>
      <c r="G28" s="5">
        <v>-14</v>
      </c>
      <c r="I28" s="67">
        <v>-24</v>
      </c>
    </row>
    <row r="29" spans="3:9" ht="12.75">
      <c r="C29" s="5"/>
      <c r="D29" s="5"/>
      <c r="E29" s="78"/>
      <c r="F29" s="5"/>
      <c r="G29" s="5"/>
      <c r="I29" s="78"/>
    </row>
    <row r="30" spans="1:9" ht="12.75">
      <c r="A30" t="s">
        <v>39</v>
      </c>
      <c r="C30" s="6">
        <f>SUM(C19:C29)</f>
        <v>9104</v>
      </c>
      <c r="D30" s="17"/>
      <c r="E30" s="67" t="s">
        <v>49</v>
      </c>
      <c r="F30" s="5"/>
      <c r="G30" s="6">
        <f>SUM(G19:G29)</f>
        <v>14158</v>
      </c>
      <c r="I30" s="6">
        <f>SUM(I19:I29)</f>
        <v>11918</v>
      </c>
    </row>
    <row r="31" spans="3:9" ht="12.75">
      <c r="C31" s="5"/>
      <c r="D31" s="5"/>
      <c r="E31" s="67"/>
      <c r="F31" s="5"/>
      <c r="G31" s="5"/>
      <c r="I31" s="67"/>
    </row>
    <row r="32" spans="1:9" ht="12.75">
      <c r="A32" t="s">
        <v>73</v>
      </c>
      <c r="C32" s="30">
        <v>600</v>
      </c>
      <c r="D32" s="30"/>
      <c r="E32" s="67" t="s">
        <v>49</v>
      </c>
      <c r="F32" s="30"/>
      <c r="G32" s="30">
        <v>-1055</v>
      </c>
      <c r="H32" s="31"/>
      <c r="I32" s="67">
        <v>-2376</v>
      </c>
    </row>
    <row r="33" spans="3:9" ht="12.75">
      <c r="C33" s="13"/>
      <c r="D33" s="17"/>
      <c r="E33" s="78"/>
      <c r="F33" s="5"/>
      <c r="G33" s="13"/>
      <c r="I33" s="78"/>
    </row>
    <row r="34" spans="1:9" ht="13.5" thickBot="1">
      <c r="A34" t="s">
        <v>38</v>
      </c>
      <c r="C34" s="34">
        <f>+C30+C32</f>
        <v>9704</v>
      </c>
      <c r="D34" s="5"/>
      <c r="E34" s="68" t="s">
        <v>49</v>
      </c>
      <c r="F34" s="5"/>
      <c r="G34" s="34">
        <f>+G30+G32</f>
        <v>13103</v>
      </c>
      <c r="I34" s="34">
        <f>+I30+I32</f>
        <v>9542</v>
      </c>
    </row>
    <row r="35" spans="3:9" ht="12.75">
      <c r="C35" s="5"/>
      <c r="D35" s="5"/>
      <c r="E35" s="5"/>
      <c r="F35" s="5"/>
      <c r="G35" s="5"/>
      <c r="I35" s="5"/>
    </row>
    <row r="36" spans="3:9" ht="12.75">
      <c r="C36" s="3"/>
      <c r="D36" s="3"/>
      <c r="E36" s="3"/>
      <c r="F36" s="3"/>
      <c r="G36" s="3"/>
      <c r="I36" s="3"/>
    </row>
    <row r="37" spans="1:9" ht="12.75">
      <c r="A37" t="s">
        <v>82</v>
      </c>
      <c r="C37" s="3"/>
      <c r="D37" s="3"/>
      <c r="E37" s="3"/>
      <c r="F37" s="3"/>
      <c r="G37" s="3"/>
      <c r="I37" s="3"/>
    </row>
    <row r="38" spans="1:10" ht="12.75">
      <c r="A38" s="63" t="s">
        <v>83</v>
      </c>
      <c r="C38" s="15">
        <v>4.45</v>
      </c>
      <c r="D38" s="15"/>
      <c r="E38" s="80" t="s">
        <v>49</v>
      </c>
      <c r="F38" s="15"/>
      <c r="G38" s="15">
        <v>6.09</v>
      </c>
      <c r="I38" s="80">
        <v>5.36</v>
      </c>
      <c r="J38" t="s">
        <v>125</v>
      </c>
    </row>
    <row r="39" spans="1:10" ht="13.5" thickBot="1">
      <c r="A39" s="63" t="s">
        <v>81</v>
      </c>
      <c r="C39" s="79">
        <v>4.45</v>
      </c>
      <c r="D39" s="15"/>
      <c r="E39" s="81" t="s">
        <v>49</v>
      </c>
      <c r="F39" s="15"/>
      <c r="G39" s="79">
        <v>6.09</v>
      </c>
      <c r="I39" s="81">
        <v>5.36</v>
      </c>
      <c r="J39" t="s">
        <v>125</v>
      </c>
    </row>
    <row r="40" spans="1:7" ht="12.75">
      <c r="A40" s="14"/>
      <c r="C40" s="3"/>
      <c r="D40" s="3"/>
      <c r="E40" s="3"/>
      <c r="F40" s="3"/>
      <c r="G40" s="3"/>
    </row>
    <row r="41" ht="12.75">
      <c r="A41" s="27" t="s">
        <v>21</v>
      </c>
    </row>
    <row r="42" ht="12.75">
      <c r="A42" s="27"/>
    </row>
    <row r="43" spans="1:9" ht="12.75">
      <c r="A43" s="84" t="s">
        <v>90</v>
      </c>
      <c r="B43" s="85"/>
      <c r="C43" s="85"/>
      <c r="D43" s="85"/>
      <c r="E43" s="85"/>
      <c r="F43" s="85"/>
      <c r="G43" s="85"/>
      <c r="H43" s="85"/>
      <c r="I43" s="85"/>
    </row>
    <row r="44" spans="1:9" ht="12.75">
      <c r="A44" s="85"/>
      <c r="B44" s="85"/>
      <c r="C44" s="85"/>
      <c r="D44" s="85"/>
      <c r="E44" s="85"/>
      <c r="F44" s="85"/>
      <c r="G44" s="85"/>
      <c r="H44" s="85"/>
      <c r="I44" s="85"/>
    </row>
    <row r="45" ht="12.75">
      <c r="A45" s="55"/>
    </row>
    <row r="46" spans="1:9" ht="12.75">
      <c r="A46" s="84" t="s">
        <v>79</v>
      </c>
      <c r="B46" s="85"/>
      <c r="C46" s="85"/>
      <c r="D46" s="85"/>
      <c r="E46" s="85"/>
      <c r="F46" s="85"/>
      <c r="G46" s="85"/>
      <c r="H46" s="85"/>
      <c r="I46" s="85"/>
    </row>
    <row r="47" spans="1:9" ht="12.75">
      <c r="A47" s="85"/>
      <c r="B47" s="85"/>
      <c r="C47" s="85"/>
      <c r="D47" s="85"/>
      <c r="E47" s="85"/>
      <c r="F47" s="85"/>
      <c r="G47" s="85"/>
      <c r="H47" s="85"/>
      <c r="I47" s="85"/>
    </row>
    <row r="49" spans="1:9" ht="12.75">
      <c r="A49" s="92" t="s">
        <v>128</v>
      </c>
      <c r="B49" s="92"/>
      <c r="C49" s="92"/>
      <c r="D49" s="92"/>
      <c r="E49" s="92"/>
      <c r="F49" s="92"/>
      <c r="G49" s="92"/>
      <c r="H49" s="92"/>
      <c r="I49" s="92"/>
    </row>
    <row r="50" spans="1:9" ht="12.75">
      <c r="A50" s="92"/>
      <c r="B50" s="92"/>
      <c r="C50" s="92"/>
      <c r="D50" s="92"/>
      <c r="E50" s="92"/>
      <c r="F50" s="92"/>
      <c r="G50" s="92"/>
      <c r="H50" s="92"/>
      <c r="I50" s="92"/>
    </row>
    <row r="51" spans="1:9" ht="12.75">
      <c r="A51" s="92"/>
      <c r="B51" s="92"/>
      <c r="C51" s="92"/>
      <c r="D51" s="92"/>
      <c r="E51" s="92"/>
      <c r="F51" s="92"/>
      <c r="G51" s="92"/>
      <c r="H51" s="92"/>
      <c r="I51" s="92"/>
    </row>
    <row r="53" spans="1:9" ht="12.75">
      <c r="A53" s="92" t="s">
        <v>131</v>
      </c>
      <c r="B53" s="92"/>
      <c r="C53" s="92"/>
      <c r="D53" s="92"/>
      <c r="E53" s="92"/>
      <c r="F53" s="92"/>
      <c r="G53" s="92"/>
      <c r="H53" s="92"/>
      <c r="I53" s="92"/>
    </row>
    <row r="54" spans="1:9" ht="12.75">
      <c r="A54" s="92"/>
      <c r="B54" s="92"/>
      <c r="C54" s="92"/>
      <c r="D54" s="92"/>
      <c r="E54" s="92"/>
      <c r="F54" s="92"/>
      <c r="G54" s="92"/>
      <c r="H54" s="92"/>
      <c r="I54" s="92"/>
    </row>
    <row r="55" spans="1:9" ht="25.5" customHeight="1">
      <c r="A55" s="92"/>
      <c r="B55" s="92"/>
      <c r="C55" s="92"/>
      <c r="D55" s="92"/>
      <c r="E55" s="92"/>
      <c r="F55" s="92"/>
      <c r="G55" s="92"/>
      <c r="H55" s="92"/>
      <c r="I55" s="92"/>
    </row>
    <row r="56" spans="1:9" ht="12.75">
      <c r="A56" s="93"/>
      <c r="B56" s="93"/>
      <c r="C56" s="93"/>
      <c r="D56" s="93"/>
      <c r="E56" s="93"/>
      <c r="F56" s="93"/>
      <c r="G56" s="93"/>
      <c r="H56" s="93"/>
      <c r="I56" s="93"/>
    </row>
    <row r="57" spans="1:9" ht="12.75">
      <c r="A57" s="93"/>
      <c r="B57" s="93"/>
      <c r="C57" s="93"/>
      <c r="D57" s="93"/>
      <c r="E57" s="93"/>
      <c r="F57" s="93"/>
      <c r="G57" s="93"/>
      <c r="H57" s="93"/>
      <c r="I57" s="93"/>
    </row>
  </sheetData>
  <sheetProtection/>
  <mergeCells count="6">
    <mergeCell ref="A49:I51"/>
    <mergeCell ref="A53:I55"/>
    <mergeCell ref="C10:E10"/>
    <mergeCell ref="G10:I10"/>
    <mergeCell ref="A43:I44"/>
    <mergeCell ref="A46:I47"/>
  </mergeCells>
  <printOptions/>
  <pageMargins left="0.75" right="0.25" top="0.5" bottom="0.5" header="0.5" footer="0.5"/>
  <pageSetup fitToHeight="1" fitToWidth="1" horizontalDpi="600" verticalDpi="600" orientation="portrait" paperSize="9" scale="92" r:id="rId1"/>
</worksheet>
</file>

<file path=xl/worksheets/sheet3.xml><?xml version="1.0" encoding="utf-8"?>
<worksheet xmlns="http://schemas.openxmlformats.org/spreadsheetml/2006/main" xmlns:r="http://schemas.openxmlformats.org/officeDocument/2006/relationships">
  <sheetPr>
    <pageSetUpPr fitToPage="1"/>
  </sheetPr>
  <dimension ref="A1:F48"/>
  <sheetViews>
    <sheetView zoomScalePageLayoutView="0" workbookViewId="0" topLeftCell="A4">
      <selection activeCell="A50" sqref="A50"/>
    </sheetView>
  </sheetViews>
  <sheetFormatPr defaultColWidth="9.140625" defaultRowHeight="12.75"/>
  <cols>
    <col min="1" max="1" width="41.28125" style="0" customWidth="1"/>
    <col min="2" max="6" width="15.7109375" style="0" customWidth="1"/>
  </cols>
  <sheetData>
    <row r="1" ht="15.75">
      <c r="A1" s="1" t="s">
        <v>94</v>
      </c>
    </row>
    <row r="2" spans="1:5" ht="15">
      <c r="A2" s="2" t="s">
        <v>95</v>
      </c>
      <c r="E2" s="32"/>
    </row>
    <row r="3" ht="12.75">
      <c r="A3" s="2" t="s">
        <v>11</v>
      </c>
    </row>
    <row r="4" ht="12.75">
      <c r="A4" s="2" t="s">
        <v>0</v>
      </c>
    </row>
    <row r="5" ht="12.75">
      <c r="A5" s="2"/>
    </row>
    <row r="6" spans="1:4" ht="12.75">
      <c r="A6" s="11" t="s">
        <v>24</v>
      </c>
      <c r="B6" s="12"/>
      <c r="C6" s="12"/>
      <c r="D6" s="12"/>
    </row>
    <row r="7" spans="1:4" ht="12.75">
      <c r="A7" s="2" t="s">
        <v>124</v>
      </c>
      <c r="B7" s="12"/>
      <c r="C7" s="12"/>
      <c r="D7" s="12"/>
    </row>
    <row r="8" ht="12.75">
      <c r="A8" s="2" t="s">
        <v>34</v>
      </c>
    </row>
    <row r="9" ht="12.75">
      <c r="A9" s="2"/>
    </row>
    <row r="11" spans="2:6" ht="12.75">
      <c r="B11" s="21"/>
      <c r="C11" s="88" t="s">
        <v>15</v>
      </c>
      <c r="D11" s="88"/>
      <c r="E11" s="62" t="s">
        <v>16</v>
      </c>
      <c r="F11" s="21"/>
    </row>
    <row r="12" spans="2:6" ht="12.75">
      <c r="B12" s="16"/>
      <c r="C12" s="16"/>
      <c r="D12" s="16" t="s">
        <v>88</v>
      </c>
      <c r="E12" s="16"/>
      <c r="F12" s="14"/>
    </row>
    <row r="13" spans="2:6" ht="12.75">
      <c r="B13" s="16"/>
      <c r="C13" s="16"/>
      <c r="D13" s="16" t="s">
        <v>87</v>
      </c>
      <c r="E13" s="16"/>
      <c r="F13" s="14"/>
    </row>
    <row r="14" spans="2:6" ht="12.75">
      <c r="B14" s="16" t="s">
        <v>8</v>
      </c>
      <c r="C14" s="16" t="s">
        <v>9</v>
      </c>
      <c r="D14" s="16" t="s">
        <v>44</v>
      </c>
      <c r="E14" s="16" t="s">
        <v>13</v>
      </c>
      <c r="F14" s="16" t="s">
        <v>10</v>
      </c>
    </row>
    <row r="15" spans="1:6" ht="12.75">
      <c r="A15" s="2"/>
      <c r="B15" s="16" t="s">
        <v>3</v>
      </c>
      <c r="C15" s="16" t="s">
        <v>3</v>
      </c>
      <c r="D15" s="16" t="s">
        <v>3</v>
      </c>
      <c r="E15" s="16" t="s">
        <v>3</v>
      </c>
      <c r="F15" s="16" t="s">
        <v>3</v>
      </c>
    </row>
    <row r="16" spans="1:6" ht="12.75">
      <c r="A16" s="2"/>
      <c r="B16" s="16"/>
      <c r="C16" s="16"/>
      <c r="D16" s="16"/>
      <c r="E16" s="16"/>
      <c r="F16" s="16"/>
    </row>
    <row r="17" ht="12.75">
      <c r="A17" s="58" t="s">
        <v>115</v>
      </c>
    </row>
    <row r="18" ht="12.75">
      <c r="A18" s="16"/>
    </row>
    <row r="19" spans="1:6" ht="12.75">
      <c r="A19" s="33" t="s">
        <v>43</v>
      </c>
      <c r="B19" s="5">
        <v>1667</v>
      </c>
      <c r="C19" s="5">
        <v>0</v>
      </c>
      <c r="D19" s="5">
        <v>0</v>
      </c>
      <c r="E19" s="5">
        <v>26686</v>
      </c>
      <c r="F19" s="5">
        <f>SUM(B19:E19)</f>
        <v>28353</v>
      </c>
    </row>
    <row r="20" spans="2:6" ht="12.75">
      <c r="B20" s="5"/>
      <c r="C20" s="5"/>
      <c r="D20" s="5"/>
      <c r="E20" s="5"/>
      <c r="F20" s="5"/>
    </row>
    <row r="21" spans="1:6" ht="12.75">
      <c r="A21" s="33" t="s">
        <v>45</v>
      </c>
      <c r="B21" s="5">
        <v>216821</v>
      </c>
      <c r="C21" s="5">
        <v>3122</v>
      </c>
      <c r="D21" s="5">
        <v>-193196</v>
      </c>
      <c r="E21" s="5">
        <v>0</v>
      </c>
      <c r="F21" s="5">
        <f>SUM(B21:E21)</f>
        <v>26747</v>
      </c>
    </row>
    <row r="22" spans="2:6" ht="12.75">
      <c r="B22" s="5"/>
      <c r="C22" s="5"/>
      <c r="D22" s="5"/>
      <c r="E22" s="5"/>
      <c r="F22" s="5"/>
    </row>
    <row r="23" spans="1:6" ht="12.75">
      <c r="A23" t="s">
        <v>70</v>
      </c>
      <c r="B23" s="69">
        <v>0</v>
      </c>
      <c r="C23" s="6">
        <v>-1640</v>
      </c>
      <c r="D23" s="6">
        <v>0</v>
      </c>
      <c r="E23" s="6">
        <v>0</v>
      </c>
      <c r="F23" s="70">
        <f>SUM(B23:E23)</f>
        <v>-1640</v>
      </c>
    </row>
    <row r="24" spans="2:6" ht="12.75">
      <c r="B24" s="71"/>
      <c r="C24" s="17"/>
      <c r="D24" s="17"/>
      <c r="E24" s="17"/>
      <c r="F24" s="72"/>
    </row>
    <row r="25" spans="1:6" ht="12.75">
      <c r="A25" t="s">
        <v>114</v>
      </c>
      <c r="B25" s="71">
        <v>0</v>
      </c>
      <c r="C25" s="17">
        <v>0</v>
      </c>
      <c r="D25" s="17">
        <v>0</v>
      </c>
      <c r="E25" s="73">
        <f>'INCOME STA'!G34</f>
        <v>13103</v>
      </c>
      <c r="F25" s="72">
        <f>SUM(B25:E25)</f>
        <v>13103</v>
      </c>
    </row>
    <row r="26" spans="2:6" ht="12.75">
      <c r="B26" s="74"/>
      <c r="C26" s="13"/>
      <c r="D26" s="13"/>
      <c r="E26" s="75"/>
      <c r="F26" s="76"/>
    </row>
    <row r="27" spans="1:6" ht="12.75">
      <c r="A27" s="33" t="s">
        <v>89</v>
      </c>
      <c r="B27" s="5">
        <f>SUM(B23:B26)</f>
        <v>0</v>
      </c>
      <c r="C27" s="5">
        <f>SUM(C23:C26)</f>
        <v>-1640</v>
      </c>
      <c r="D27" s="5">
        <f>SUM(D23:D26)</f>
        <v>0</v>
      </c>
      <c r="E27" s="5">
        <f>SUM(E23:E26)</f>
        <v>13103</v>
      </c>
      <c r="F27" s="5">
        <f>SUM(F23:F26)</f>
        <v>11463</v>
      </c>
    </row>
    <row r="28" spans="2:6" ht="12.75">
      <c r="B28" s="5"/>
      <c r="C28" s="5"/>
      <c r="D28" s="5"/>
      <c r="E28" s="5"/>
      <c r="F28" s="5"/>
    </row>
    <row r="29" spans="1:6" ht="13.5" thickBot="1">
      <c r="A29" s="33" t="s">
        <v>110</v>
      </c>
      <c r="B29" s="34">
        <f>SUM(B19:B28)-B27</f>
        <v>218488</v>
      </c>
      <c r="C29" s="34">
        <f>SUM(C19:C28)-C27</f>
        <v>1482</v>
      </c>
      <c r="D29" s="34">
        <f>SUM(D19:D28)-D27</f>
        <v>-193196</v>
      </c>
      <c r="E29" s="34">
        <f>SUM(E19:E28)-E27</f>
        <v>39789</v>
      </c>
      <c r="F29" s="34">
        <f>SUM(F19:F28)-F27</f>
        <v>66563</v>
      </c>
    </row>
    <row r="30" spans="1:6" ht="12.75">
      <c r="A30" s="33"/>
      <c r="B30" s="17"/>
      <c r="C30" s="17"/>
      <c r="D30" s="17"/>
      <c r="E30" s="17"/>
      <c r="F30" s="17"/>
    </row>
    <row r="31" spans="1:6" ht="12.75">
      <c r="A31" s="16"/>
      <c r="B31" s="17"/>
      <c r="C31" s="17"/>
      <c r="D31" s="17"/>
      <c r="E31" s="17"/>
      <c r="F31" s="17"/>
    </row>
    <row r="32" spans="1:6" ht="12.75">
      <c r="A32" s="58" t="s">
        <v>127</v>
      </c>
      <c r="B32" s="17"/>
      <c r="C32" s="17"/>
      <c r="D32" s="17"/>
      <c r="E32" s="17"/>
      <c r="F32" s="17"/>
    </row>
    <row r="33" spans="2:6" ht="12.75">
      <c r="B33" s="17"/>
      <c r="C33" s="17"/>
      <c r="D33" s="17"/>
      <c r="E33" s="17"/>
      <c r="F33" s="17"/>
    </row>
    <row r="34" spans="1:6" ht="12.75">
      <c r="A34" s="33" t="s">
        <v>52</v>
      </c>
      <c r="B34" s="67">
        <v>1667</v>
      </c>
      <c r="C34" s="67">
        <v>0</v>
      </c>
      <c r="D34" s="67">
        <v>0</v>
      </c>
      <c r="E34" s="67">
        <v>17144</v>
      </c>
      <c r="F34" s="67">
        <f>SUM(B34:E34)</f>
        <v>18811</v>
      </c>
    </row>
    <row r="35" spans="2:6" ht="12.75">
      <c r="B35" s="67"/>
      <c r="C35" s="67"/>
      <c r="D35" s="67"/>
      <c r="E35" s="67"/>
      <c r="F35" s="67"/>
    </row>
    <row r="36" spans="1:6" ht="12.75">
      <c r="A36" t="s">
        <v>114</v>
      </c>
      <c r="B36" s="67">
        <v>0</v>
      </c>
      <c r="C36" s="67">
        <v>0</v>
      </c>
      <c r="D36" s="67">
        <v>0</v>
      </c>
      <c r="E36" s="67">
        <v>9542</v>
      </c>
      <c r="F36" s="67">
        <f>SUM(B36:E36)</f>
        <v>9542</v>
      </c>
    </row>
    <row r="37" spans="2:6" ht="12.75">
      <c r="B37" s="67"/>
      <c r="C37" s="67"/>
      <c r="D37" s="67"/>
      <c r="E37" s="67"/>
      <c r="F37" s="67"/>
    </row>
    <row r="38" spans="1:6" ht="13.5" thickBot="1">
      <c r="A38" s="33" t="s">
        <v>111</v>
      </c>
      <c r="B38" s="68">
        <f>SUM(B34:B37)</f>
        <v>1667</v>
      </c>
      <c r="C38" s="68">
        <f>SUM(C34:C37)</f>
        <v>0</v>
      </c>
      <c r="D38" s="68">
        <f>SUM(D34:D37)</f>
        <v>0</v>
      </c>
      <c r="E38" s="68">
        <f>SUM(E34:E37)</f>
        <v>26686</v>
      </c>
      <c r="F38" s="68">
        <f>SUM(F34:F37)</f>
        <v>28353</v>
      </c>
    </row>
    <row r="39" spans="1:6" ht="12.75">
      <c r="A39" s="33"/>
      <c r="B39" s="56"/>
      <c r="C39" s="56"/>
      <c r="D39" s="56"/>
      <c r="E39" s="56"/>
      <c r="F39" s="56"/>
    </row>
    <row r="40" ht="12.75">
      <c r="A40" s="27" t="s">
        <v>21</v>
      </c>
    </row>
    <row r="41" ht="12.75">
      <c r="A41" s="27"/>
    </row>
    <row r="42" spans="1:6" ht="12.75">
      <c r="A42" s="89" t="s">
        <v>86</v>
      </c>
      <c r="B42" s="85"/>
      <c r="C42" s="85"/>
      <c r="D42" s="85"/>
      <c r="E42" s="85"/>
      <c r="F42" s="85"/>
    </row>
    <row r="43" spans="1:6" ht="12.75">
      <c r="A43" s="85"/>
      <c r="B43" s="85"/>
      <c r="C43" s="85"/>
      <c r="D43" s="85"/>
      <c r="E43" s="85"/>
      <c r="F43" s="85"/>
    </row>
    <row r="44" ht="12.75">
      <c r="A44" s="27"/>
    </row>
    <row r="45" ht="12.75">
      <c r="A45" s="55"/>
    </row>
    <row r="46" spans="1:6" ht="38.25" customHeight="1">
      <c r="A46" s="92" t="s">
        <v>129</v>
      </c>
      <c r="B46" s="92"/>
      <c r="C46" s="92"/>
      <c r="D46" s="92"/>
      <c r="E46" s="92"/>
      <c r="F46" s="92"/>
    </row>
    <row r="47" spans="1:5" ht="12.75">
      <c r="A47" s="83"/>
      <c r="B47" s="83"/>
      <c r="C47" s="83"/>
      <c r="D47" s="83"/>
      <c r="E47" s="83"/>
    </row>
    <row r="48" spans="1:5" ht="12.75">
      <c r="A48" s="83"/>
      <c r="B48" s="83"/>
      <c r="C48" s="83"/>
      <c r="D48" s="83"/>
      <c r="E48" s="83"/>
    </row>
  </sheetData>
  <sheetProtection/>
  <mergeCells count="3">
    <mergeCell ref="C11:D11"/>
    <mergeCell ref="A42:F43"/>
    <mergeCell ref="A46:F46"/>
  </mergeCells>
  <printOptions/>
  <pageMargins left="0.75" right="0.25" top="0.5" bottom="0.5" header="0.5" footer="0.5"/>
  <pageSetup fitToHeight="1" fitToWidth="1" horizontalDpi="600" verticalDpi="600" orientation="portrait" paperSize="9" scale="78" r:id="rId1"/>
</worksheet>
</file>

<file path=xl/worksheets/sheet4.xml><?xml version="1.0" encoding="utf-8"?>
<worksheet xmlns="http://schemas.openxmlformats.org/spreadsheetml/2006/main" xmlns:r="http://schemas.openxmlformats.org/officeDocument/2006/relationships">
  <sheetPr>
    <pageSetUpPr fitToPage="1"/>
  </sheetPr>
  <dimension ref="A1:E101"/>
  <sheetViews>
    <sheetView tabSelected="1" zoomScalePageLayoutView="0" workbookViewId="0" topLeftCell="A1">
      <selection activeCell="B28" sqref="B28"/>
    </sheetView>
  </sheetViews>
  <sheetFormatPr defaultColWidth="9.140625" defaultRowHeight="12.75"/>
  <cols>
    <col min="1" max="1" width="54.7109375" style="33" customWidth="1"/>
    <col min="2" max="2" width="18.7109375" style="33" customWidth="1"/>
    <col min="3" max="3" width="1.7109375" style="33" customWidth="1"/>
    <col min="4" max="4" width="18.7109375" style="33" customWidth="1"/>
    <col min="5" max="16384" width="9.140625" style="33" customWidth="1"/>
  </cols>
  <sheetData>
    <row r="1" ht="15.75">
      <c r="A1" s="1" t="s">
        <v>94</v>
      </c>
    </row>
    <row r="2" spans="1:5" ht="15">
      <c r="A2" s="2" t="s">
        <v>95</v>
      </c>
      <c r="E2" s="32"/>
    </row>
    <row r="3" spans="1:3" s="14" customFormat="1" ht="12.75">
      <c r="A3" s="2" t="s">
        <v>11</v>
      </c>
      <c r="B3" s="45"/>
      <c r="C3" s="45"/>
    </row>
    <row r="4" spans="1:3" s="14" customFormat="1" ht="12.75">
      <c r="A4" s="2" t="s">
        <v>0</v>
      </c>
      <c r="B4" s="45"/>
      <c r="C4" s="45"/>
    </row>
    <row r="5" spans="1:3" s="14" customFormat="1" ht="12" customHeight="1">
      <c r="A5" s="2"/>
      <c r="B5" s="45"/>
      <c r="C5" s="45"/>
    </row>
    <row r="6" spans="1:2" ht="12.75">
      <c r="A6" s="2" t="s">
        <v>25</v>
      </c>
      <c r="B6" s="46"/>
    </row>
    <row r="7" spans="1:2" ht="12.75">
      <c r="A7" s="2" t="s">
        <v>124</v>
      </c>
      <c r="B7" s="46"/>
    </row>
    <row r="8" spans="1:2" ht="12.75">
      <c r="A8" s="2" t="s">
        <v>34</v>
      </c>
      <c r="B8" s="46"/>
    </row>
    <row r="9" spans="1:2" ht="12.75">
      <c r="A9" s="2"/>
      <c r="B9" s="46"/>
    </row>
    <row r="10" spans="1:4" s="14" customFormat="1" ht="12.75">
      <c r="A10" s="33"/>
      <c r="D10" s="16" t="s">
        <v>35</v>
      </c>
    </row>
    <row r="11" spans="1:4" s="14" customFormat="1" ht="12.75">
      <c r="A11" s="33"/>
      <c r="B11" s="16" t="s">
        <v>2</v>
      </c>
      <c r="C11" s="19"/>
      <c r="D11" s="16" t="s">
        <v>36</v>
      </c>
    </row>
    <row r="12" spans="1:4" s="14" customFormat="1" ht="12.75">
      <c r="A12" s="33"/>
      <c r="B12" s="16" t="s">
        <v>116</v>
      </c>
      <c r="C12" s="19"/>
      <c r="D12" s="16" t="s">
        <v>117</v>
      </c>
    </row>
    <row r="13" spans="2:4" s="14" customFormat="1" ht="14.25">
      <c r="B13" s="20" t="s">
        <v>108</v>
      </c>
      <c r="C13" s="19"/>
      <c r="D13" s="26" t="s">
        <v>67</v>
      </c>
    </row>
    <row r="14" spans="2:4" s="14" customFormat="1" ht="12.75">
      <c r="B14" s="23" t="s">
        <v>3</v>
      </c>
      <c r="C14" s="19"/>
      <c r="D14" s="23" t="s">
        <v>3</v>
      </c>
    </row>
    <row r="15" spans="1:4" s="14" customFormat="1" ht="12.75">
      <c r="A15" s="47" t="s">
        <v>75</v>
      </c>
      <c r="B15" s="18"/>
      <c r="C15" s="47"/>
      <c r="D15" s="18"/>
    </row>
    <row r="16" spans="1:4" s="14" customFormat="1" ht="12.75">
      <c r="A16" s="45" t="s">
        <v>39</v>
      </c>
      <c r="B16" s="48">
        <f>+'INCOME STA'!G30</f>
        <v>14158</v>
      </c>
      <c r="C16" s="35"/>
      <c r="D16" s="65">
        <v>11918</v>
      </c>
    </row>
    <row r="17" spans="1:4" s="14" customFormat="1" ht="12" customHeight="1">
      <c r="A17" s="45"/>
      <c r="B17" s="49"/>
      <c r="C17" s="35"/>
      <c r="D17" s="53"/>
    </row>
    <row r="18" spans="1:4" s="14" customFormat="1" ht="12.75">
      <c r="A18" s="47" t="s">
        <v>76</v>
      </c>
      <c r="B18" s="49"/>
      <c r="C18" s="35"/>
      <c r="D18" s="53"/>
    </row>
    <row r="19" spans="1:4" s="14" customFormat="1" ht="12.75">
      <c r="A19" s="45" t="s">
        <v>68</v>
      </c>
      <c r="B19" s="49">
        <v>-5855</v>
      </c>
      <c r="C19" s="35"/>
      <c r="D19" s="53">
        <v>3242</v>
      </c>
    </row>
    <row r="20" spans="1:4" s="14" customFormat="1" ht="12.75">
      <c r="A20" s="45" t="s">
        <v>69</v>
      </c>
      <c r="B20" s="49">
        <v>-146</v>
      </c>
      <c r="C20" s="35"/>
      <c r="D20" s="53">
        <v>594</v>
      </c>
    </row>
    <row r="21" spans="1:4" s="14" customFormat="1" ht="12.75">
      <c r="A21" s="50"/>
      <c r="B21" s="49"/>
      <c r="C21" s="35"/>
      <c r="D21" s="53"/>
    </row>
    <row r="22" spans="1:4" s="14" customFormat="1" ht="12.75">
      <c r="A22" s="45" t="s">
        <v>40</v>
      </c>
      <c r="B22" s="51">
        <f>SUM(B16:B21)</f>
        <v>8157</v>
      </c>
      <c r="C22" s="35"/>
      <c r="D22" s="51">
        <f>SUM(D16:D21)</f>
        <v>15754</v>
      </c>
    </row>
    <row r="23" spans="1:4" s="14" customFormat="1" ht="12.75" customHeight="1">
      <c r="A23" s="45"/>
      <c r="B23" s="52"/>
      <c r="C23" s="35"/>
      <c r="D23" s="66"/>
    </row>
    <row r="24" spans="1:4" s="14" customFormat="1" ht="12.75">
      <c r="A24" s="47" t="s">
        <v>14</v>
      </c>
      <c r="B24" s="49"/>
      <c r="C24" s="35"/>
      <c r="D24" s="53"/>
    </row>
    <row r="25" spans="1:4" s="14" customFormat="1" ht="12.75">
      <c r="A25" s="45" t="s">
        <v>6</v>
      </c>
      <c r="B25" s="49">
        <v>-959</v>
      </c>
      <c r="C25" s="35"/>
      <c r="D25" s="53">
        <v>-1361</v>
      </c>
    </row>
    <row r="26" spans="1:4" s="14" customFormat="1" ht="12.75">
      <c r="A26" s="45" t="s">
        <v>80</v>
      </c>
      <c r="B26" s="49">
        <v>6661</v>
      </c>
      <c r="C26" s="35"/>
      <c r="D26" s="53">
        <v>2979</v>
      </c>
    </row>
    <row r="27" spans="1:4" s="14" customFormat="1" ht="12.75">
      <c r="A27" s="45" t="s">
        <v>77</v>
      </c>
      <c r="B27" s="49">
        <v>-585</v>
      </c>
      <c r="C27" s="35"/>
      <c r="D27" s="53">
        <v>-13504</v>
      </c>
    </row>
    <row r="28" spans="1:4" s="14" customFormat="1" ht="12.75">
      <c r="A28" s="45"/>
      <c r="B28" s="49"/>
      <c r="C28" s="35"/>
      <c r="D28" s="53"/>
    </row>
    <row r="29" spans="1:4" s="14" customFormat="1" ht="12.75">
      <c r="A29" s="45" t="s">
        <v>105</v>
      </c>
      <c r="B29" s="51">
        <f>SUM(B22:B28)</f>
        <v>13274</v>
      </c>
      <c r="C29" s="35"/>
      <c r="D29" s="51">
        <f>SUM(D22:D28)</f>
        <v>3868</v>
      </c>
    </row>
    <row r="30" spans="1:4" s="14" customFormat="1" ht="12.75">
      <c r="A30" s="45"/>
      <c r="B30" s="49"/>
      <c r="C30" s="35"/>
      <c r="D30" s="53"/>
    </row>
    <row r="31" spans="1:4" s="14" customFormat="1" ht="12.75">
      <c r="A31" s="45" t="s">
        <v>17</v>
      </c>
      <c r="B31" s="49">
        <v>-3393</v>
      </c>
      <c r="C31" s="35"/>
      <c r="D31" s="53">
        <v>-3577</v>
      </c>
    </row>
    <row r="32" spans="1:4" s="14" customFormat="1" ht="12.75">
      <c r="A32" s="45" t="s">
        <v>103</v>
      </c>
      <c r="B32" s="49">
        <v>448</v>
      </c>
      <c r="C32" s="35"/>
      <c r="D32" s="53">
        <v>0</v>
      </c>
    </row>
    <row r="33" spans="1:4" s="14" customFormat="1" ht="12.75">
      <c r="A33" s="45" t="s">
        <v>50</v>
      </c>
      <c r="B33" s="49">
        <v>-14</v>
      </c>
      <c r="C33" s="35"/>
      <c r="D33" s="53">
        <v>-24</v>
      </c>
    </row>
    <row r="34" spans="1:4" s="14" customFormat="1" ht="12.75">
      <c r="A34" s="45"/>
      <c r="B34" s="49"/>
      <c r="C34" s="35"/>
      <c r="D34" s="53"/>
    </row>
    <row r="35" spans="1:4" s="14" customFormat="1" ht="12.75">
      <c r="A35" s="45" t="s">
        <v>106</v>
      </c>
      <c r="B35" s="51">
        <f>SUM(B29:B34)</f>
        <v>10315</v>
      </c>
      <c r="C35" s="35"/>
      <c r="D35" s="51">
        <f>SUM(D29:D34)</f>
        <v>267</v>
      </c>
    </row>
    <row r="36" spans="1:4" s="14" customFormat="1" ht="12.75">
      <c r="A36" s="45"/>
      <c r="B36" s="49"/>
      <c r="C36" s="35"/>
      <c r="D36" s="53"/>
    </row>
    <row r="37" spans="1:4" s="14" customFormat="1" ht="12.75">
      <c r="A37" s="45"/>
      <c r="B37" s="49"/>
      <c r="C37" s="35"/>
      <c r="D37" s="53"/>
    </row>
    <row r="38" spans="1:4" s="14" customFormat="1" ht="12.75">
      <c r="A38" s="47" t="s">
        <v>26</v>
      </c>
      <c r="B38" s="49"/>
      <c r="C38" s="35"/>
      <c r="D38" s="53"/>
    </row>
    <row r="39" spans="1:4" s="14" customFormat="1" ht="12.75">
      <c r="A39" s="45" t="s">
        <v>27</v>
      </c>
      <c r="B39" s="49">
        <v>-2170</v>
      </c>
      <c r="C39" s="35"/>
      <c r="D39" s="53">
        <v>-175</v>
      </c>
    </row>
    <row r="40" spans="1:4" s="14" customFormat="1" ht="12.75">
      <c r="A40" s="45" t="s">
        <v>28</v>
      </c>
      <c r="B40" s="49">
        <v>175</v>
      </c>
      <c r="C40" s="35"/>
      <c r="D40" s="53">
        <v>0</v>
      </c>
    </row>
    <row r="41" spans="1:4" s="14" customFormat="1" ht="12.75">
      <c r="A41" s="45" t="s">
        <v>18</v>
      </c>
      <c r="B41" s="49">
        <v>170</v>
      </c>
      <c r="C41" s="35"/>
      <c r="D41" s="53">
        <v>148</v>
      </c>
    </row>
    <row r="42" spans="1:4" s="14" customFormat="1" ht="12.75">
      <c r="A42" s="59" t="s">
        <v>123</v>
      </c>
      <c r="B42" s="49">
        <v>-6932</v>
      </c>
      <c r="C42" s="35"/>
      <c r="D42" s="53">
        <v>0</v>
      </c>
    </row>
    <row r="43" spans="1:4" s="14" customFormat="1" ht="12.75">
      <c r="A43" s="59" t="s">
        <v>104</v>
      </c>
      <c r="B43" s="49">
        <v>-1581</v>
      </c>
      <c r="C43" s="35"/>
      <c r="D43" s="53">
        <v>0</v>
      </c>
    </row>
    <row r="44" spans="2:4" s="14" customFormat="1" ht="12.75">
      <c r="B44" s="49"/>
      <c r="C44" s="35"/>
      <c r="D44" s="53"/>
    </row>
    <row r="45" spans="1:4" s="14" customFormat="1" ht="12.75">
      <c r="A45" s="45" t="s">
        <v>132</v>
      </c>
      <c r="B45" s="51">
        <f>SUM(B38:B44)</f>
        <v>-10338</v>
      </c>
      <c r="C45" s="35"/>
      <c r="D45" s="51">
        <f>SUM(D38:D44)</f>
        <v>-27</v>
      </c>
    </row>
    <row r="46" spans="1:4" s="14" customFormat="1" ht="12.75" customHeight="1">
      <c r="A46" s="45"/>
      <c r="B46" s="49"/>
      <c r="C46" s="35"/>
      <c r="D46" s="53"/>
    </row>
    <row r="47" spans="1:4" s="14" customFormat="1" ht="12.75" customHeight="1">
      <c r="A47" s="45"/>
      <c r="B47" s="49"/>
      <c r="C47" s="35"/>
      <c r="D47" s="53"/>
    </row>
    <row r="48" spans="1:4" s="14" customFormat="1" ht="12.75">
      <c r="A48" s="47" t="s">
        <v>29</v>
      </c>
      <c r="B48" s="49"/>
      <c r="C48" s="35"/>
      <c r="D48" s="53"/>
    </row>
    <row r="49" spans="1:4" s="14" customFormat="1" ht="12.75" customHeight="1">
      <c r="A49" s="82" t="s">
        <v>92</v>
      </c>
      <c r="B49" s="49">
        <v>-1640</v>
      </c>
      <c r="C49" s="35"/>
      <c r="D49" s="53">
        <v>0</v>
      </c>
    </row>
    <row r="50" spans="1:4" s="14" customFormat="1" ht="12.75" customHeight="1">
      <c r="A50" s="82" t="s">
        <v>118</v>
      </c>
      <c r="B50" s="49">
        <v>0</v>
      </c>
      <c r="C50" s="35"/>
      <c r="D50" s="53">
        <v>-192</v>
      </c>
    </row>
    <row r="51" spans="1:4" s="14" customFormat="1" ht="12.75">
      <c r="A51" s="45"/>
      <c r="B51" s="53"/>
      <c r="C51" s="35"/>
      <c r="D51" s="53"/>
    </row>
    <row r="52" spans="1:4" s="14" customFormat="1" ht="12.75">
      <c r="A52" s="45" t="s">
        <v>93</v>
      </c>
      <c r="B52" s="51">
        <f>SUM(B48:B51)</f>
        <v>-1640</v>
      </c>
      <c r="C52" s="35"/>
      <c r="D52" s="51">
        <f>SUM(D48:D51)</f>
        <v>-192</v>
      </c>
    </row>
    <row r="53" spans="1:4" s="14" customFormat="1" ht="12.75" customHeight="1">
      <c r="A53" s="45"/>
      <c r="B53" s="49"/>
      <c r="C53" s="35"/>
      <c r="D53" s="53"/>
    </row>
    <row r="54" spans="1:4" s="14" customFormat="1" ht="12.75" customHeight="1">
      <c r="A54" s="45"/>
      <c r="B54" s="49"/>
      <c r="C54" s="35"/>
      <c r="D54" s="53"/>
    </row>
    <row r="55" spans="1:4" s="14" customFormat="1" ht="12.75">
      <c r="A55" s="47" t="s">
        <v>133</v>
      </c>
      <c r="B55" s="49">
        <f>+B52+B45+B35</f>
        <v>-1663</v>
      </c>
      <c r="C55" s="35"/>
      <c r="D55" s="49">
        <f>+D52+D45+D35</f>
        <v>48</v>
      </c>
    </row>
    <row r="56" spans="1:4" s="14" customFormat="1" ht="12.75">
      <c r="A56" s="47"/>
      <c r="B56" s="49"/>
      <c r="C56" s="35"/>
      <c r="D56" s="53"/>
    </row>
    <row r="57" spans="1:4" s="14" customFormat="1" ht="12.75">
      <c r="A57" s="82" t="s">
        <v>119</v>
      </c>
      <c r="B57" s="49">
        <v>0</v>
      </c>
      <c r="C57" s="35"/>
      <c r="D57" s="53">
        <v>-556</v>
      </c>
    </row>
    <row r="58" spans="1:4" s="14" customFormat="1" ht="12.75">
      <c r="A58" s="47"/>
      <c r="B58" s="49"/>
      <c r="C58" s="35"/>
      <c r="D58" s="53"/>
    </row>
    <row r="59" spans="1:4" s="14" customFormat="1" ht="12.75">
      <c r="A59" s="47" t="s">
        <v>22</v>
      </c>
      <c r="B59" s="49">
        <f>'BALANCE SHEET'!E27-'BALANCE SHEET'!E32</f>
        <v>10577</v>
      </c>
      <c r="C59" s="35"/>
      <c r="D59" s="53">
        <v>11085</v>
      </c>
    </row>
    <row r="60" spans="1:4" s="14" customFormat="1" ht="12.75">
      <c r="A60" s="47"/>
      <c r="B60" s="49"/>
      <c r="C60" s="35"/>
      <c r="D60" s="53"/>
    </row>
    <row r="61" spans="1:4" s="14" customFormat="1" ht="13.5" thickBot="1">
      <c r="A61" s="47" t="s">
        <v>19</v>
      </c>
      <c r="B61" s="57">
        <f>SUM(B55:B60)</f>
        <v>8914</v>
      </c>
      <c r="C61" s="35"/>
      <c r="D61" s="57">
        <f>SUM(D55:D60)</f>
        <v>10577</v>
      </c>
    </row>
    <row r="62" spans="1:4" s="14" customFormat="1" ht="12" customHeight="1">
      <c r="A62" s="45"/>
      <c r="B62" s="49"/>
      <c r="C62" s="35"/>
      <c r="D62" s="53"/>
    </row>
    <row r="63" spans="1:4" s="14" customFormat="1" ht="12" customHeight="1">
      <c r="A63" s="45"/>
      <c r="B63" s="49"/>
      <c r="C63" s="35"/>
      <c r="D63" s="53"/>
    </row>
    <row r="64" spans="1:4" s="14" customFormat="1" ht="12.75">
      <c r="A64" s="47" t="s">
        <v>30</v>
      </c>
      <c r="B64" s="49"/>
      <c r="C64" s="35"/>
      <c r="D64" s="53"/>
    </row>
    <row r="65" spans="1:4" s="14" customFormat="1" ht="12.75">
      <c r="A65" s="45" t="s">
        <v>20</v>
      </c>
      <c r="B65" s="49">
        <f>'BALANCE SHEET'!C27-B66</f>
        <v>8914</v>
      </c>
      <c r="C65" s="35"/>
      <c r="D65" s="53">
        <v>3207</v>
      </c>
    </row>
    <row r="66" spans="1:4" s="14" customFormat="1" ht="12.75">
      <c r="A66" s="45" t="s">
        <v>99</v>
      </c>
      <c r="B66" s="49">
        <v>0</v>
      </c>
      <c r="C66" s="35"/>
      <c r="D66" s="53">
        <v>8304</v>
      </c>
    </row>
    <row r="67" spans="1:4" s="14" customFormat="1" ht="12.75">
      <c r="A67" s="45" t="s">
        <v>51</v>
      </c>
      <c r="B67" s="49">
        <v>0</v>
      </c>
      <c r="C67" s="35"/>
      <c r="D67" s="53">
        <v>-934</v>
      </c>
    </row>
    <row r="68" spans="1:4" s="14" customFormat="1" ht="12.75">
      <c r="A68" s="45"/>
      <c r="B68" s="49"/>
      <c r="C68" s="35"/>
      <c r="D68" s="53"/>
    </row>
    <row r="69" spans="1:4" s="14" customFormat="1" ht="13.5" thickBot="1">
      <c r="A69" s="47"/>
      <c r="B69" s="57">
        <f>SUM(B65:B68)</f>
        <v>8914</v>
      </c>
      <c r="C69" s="35"/>
      <c r="D69" s="57">
        <f>SUM(D65:D68)</f>
        <v>10577</v>
      </c>
    </row>
    <row r="70" spans="1:4" s="14" customFormat="1" ht="12.75">
      <c r="A70" s="45"/>
      <c r="B70" s="54"/>
      <c r="C70" s="35"/>
      <c r="D70" s="49"/>
    </row>
    <row r="71" spans="1:4" s="14" customFormat="1" ht="12.75" customHeight="1">
      <c r="A71" s="27" t="s">
        <v>21</v>
      </c>
      <c r="B71" s="36"/>
      <c r="C71" s="28"/>
      <c r="D71" s="36"/>
    </row>
    <row r="72" spans="1:4" s="14" customFormat="1" ht="12.75" customHeight="1">
      <c r="A72" s="27"/>
      <c r="B72" s="36"/>
      <c r="C72" s="28"/>
      <c r="D72" s="36"/>
    </row>
    <row r="73" spans="1:4" ht="12.75" customHeight="1">
      <c r="A73" s="84" t="s">
        <v>85</v>
      </c>
      <c r="B73" s="85"/>
      <c r="C73" s="85"/>
      <c r="D73" s="85"/>
    </row>
    <row r="74" spans="1:4" ht="12.75" customHeight="1">
      <c r="A74" s="85"/>
      <c r="B74" s="85"/>
      <c r="C74" s="85"/>
      <c r="D74" s="85"/>
    </row>
    <row r="75" spans="1:4" ht="12.75" customHeight="1">
      <c r="A75" s="55"/>
      <c r="B75" s="37"/>
      <c r="C75" s="35"/>
      <c r="D75" s="38"/>
    </row>
    <row r="76" spans="1:5" ht="12.75" customHeight="1">
      <c r="A76" s="92" t="s">
        <v>130</v>
      </c>
      <c r="B76" s="92"/>
      <c r="C76" s="92"/>
      <c r="D76" s="92"/>
      <c r="E76" s="91"/>
    </row>
    <row r="77" spans="1:5" s="14" customFormat="1" ht="12.75" customHeight="1">
      <c r="A77" s="92"/>
      <c r="B77" s="92"/>
      <c r="C77" s="92"/>
      <c r="D77" s="92"/>
      <c r="E77" s="91"/>
    </row>
    <row r="78" spans="1:5" s="14" customFormat="1" ht="12.75">
      <c r="A78" s="92"/>
      <c r="B78" s="92"/>
      <c r="C78" s="92"/>
      <c r="D78" s="92"/>
      <c r="E78" s="91"/>
    </row>
    <row r="79" spans="2:4" ht="14.25">
      <c r="B79" s="41"/>
      <c r="C79" s="42"/>
      <c r="D79" s="42"/>
    </row>
    <row r="80" spans="2:4" s="14" customFormat="1" ht="14.25">
      <c r="B80" s="39"/>
      <c r="C80" s="40"/>
      <c r="D80" s="40"/>
    </row>
    <row r="81" spans="2:4" ht="14.25">
      <c r="B81" s="41"/>
      <c r="C81" s="42"/>
      <c r="D81" s="42"/>
    </row>
    <row r="82" spans="2:4" s="14" customFormat="1" ht="14.25">
      <c r="B82" s="39"/>
      <c r="C82" s="40"/>
      <c r="D82" s="40"/>
    </row>
    <row r="83" spans="2:4" ht="14.25">
      <c r="B83" s="41"/>
      <c r="C83" s="42"/>
      <c r="D83" s="42"/>
    </row>
    <row r="84" spans="2:4" s="14" customFormat="1" ht="14.25">
      <c r="B84" s="39"/>
      <c r="C84" s="40"/>
      <c r="D84" s="40"/>
    </row>
    <row r="85" ht="14.25">
      <c r="B85" s="43"/>
    </row>
    <row r="86" s="14" customFormat="1" ht="14.25">
      <c r="B86" s="44"/>
    </row>
    <row r="87" ht="14.25">
      <c r="B87" s="43"/>
    </row>
    <row r="88" s="14" customFormat="1" ht="14.25">
      <c r="B88" s="44"/>
    </row>
    <row r="89" ht="14.25">
      <c r="B89" s="43"/>
    </row>
    <row r="90" s="14" customFormat="1" ht="14.25">
      <c r="B90" s="44"/>
    </row>
    <row r="91" ht="14.25">
      <c r="B91" s="43"/>
    </row>
    <row r="92" s="14" customFormat="1" ht="14.25">
      <c r="B92" s="44"/>
    </row>
    <row r="93" ht="14.25">
      <c r="B93" s="43"/>
    </row>
    <row r="94" s="14" customFormat="1" ht="14.25">
      <c r="B94" s="44"/>
    </row>
    <row r="95" ht="14.25">
      <c r="B95" s="43"/>
    </row>
    <row r="96" s="14" customFormat="1" ht="14.25">
      <c r="B96" s="44"/>
    </row>
    <row r="97" ht="14.25">
      <c r="B97" s="43"/>
    </row>
    <row r="98" s="14" customFormat="1" ht="14.25">
      <c r="B98" s="44"/>
    </row>
    <row r="99" ht="14.25">
      <c r="B99" s="43"/>
    </row>
    <row r="100" s="14" customFormat="1" ht="14.25">
      <c r="B100" s="44"/>
    </row>
    <row r="101" ht="14.25">
      <c r="B101" s="43"/>
    </row>
  </sheetData>
  <sheetProtection/>
  <mergeCells count="2">
    <mergeCell ref="A73:D74"/>
    <mergeCell ref="A76:D78"/>
  </mergeCells>
  <printOptions/>
  <pageMargins left="0.75" right="0.25" top="0.5" bottom="0.5" header="0.5" footer="0.5"/>
  <pageSetup fitToHeight="1" fitToWidth="1"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Eddy Chan</dc:creator>
  <cp:keywords/>
  <dc:description/>
  <cp:lastModifiedBy>NKH</cp:lastModifiedBy>
  <cp:lastPrinted>2009-03-27T09:54:27Z</cp:lastPrinted>
  <dcterms:created xsi:type="dcterms:W3CDTF">2002-10-11T01:52:42Z</dcterms:created>
  <dcterms:modified xsi:type="dcterms:W3CDTF">2009-03-27T09:54:27Z</dcterms:modified>
  <cp:category/>
  <cp:version/>
  <cp:contentType/>
  <cp:contentStatus/>
</cp:coreProperties>
</file>